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4715" windowHeight="8445" activeTab="2"/>
  </bookViews>
  <sheets>
    <sheet name="Fixed Point" sheetId="1" r:id="rId1"/>
    <sheet name="Newton Raphson" sheetId="2" r:id="rId2"/>
    <sheet name="Secant" sheetId="3" r:id="rId3"/>
  </sheets>
  <definedNames/>
  <calcPr fullCalcOnLoad="1"/>
</workbook>
</file>

<file path=xl/sharedStrings.xml><?xml version="1.0" encoding="utf-8"?>
<sst xmlns="http://schemas.openxmlformats.org/spreadsheetml/2006/main" count="48" uniqueCount="18">
  <si>
    <t xml:space="preserve">What is the value of c when </t>
  </si>
  <si>
    <t>m=</t>
  </si>
  <si>
    <t>9=</t>
  </si>
  <si>
    <t xml:space="preserve">v=40 m/sec and t=10 sec?  </t>
  </si>
  <si>
    <t>t=</t>
  </si>
  <si>
    <t>v=</t>
  </si>
  <si>
    <t>ea(%)</t>
  </si>
  <si>
    <t>et(%)</t>
  </si>
  <si>
    <t>SOLUTION</t>
  </si>
  <si>
    <t>Fixed point</t>
  </si>
  <si>
    <t>c</t>
  </si>
  <si>
    <t>g( c)</t>
  </si>
  <si>
    <t>∆c=</t>
  </si>
  <si>
    <t>f( c)</t>
  </si>
  <si>
    <t>f ' ( c)</t>
  </si>
  <si>
    <t>Newton Raphson</t>
  </si>
  <si>
    <t>Secant</t>
  </si>
  <si>
    <t>Need two points to start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</si>
</sst>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'Fixed Point'!$C$63:$C$87</c:f>
              <c:numCache/>
            </c:numRef>
          </c:xVal>
          <c:yVal>
            <c:numRef>
              <c:f>'Fixed Point'!$D$63:$D$87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'Fixed Point'!$C$63:$C$87</c:f>
              <c:numCache/>
            </c:numRef>
          </c:xVal>
          <c:yVal>
            <c:numRef>
              <c:f>'Fixed Point'!$E$63:$E$87</c:f>
              <c:numCache/>
            </c:numRef>
          </c:yVal>
          <c:smooth val="1"/>
        </c:ser>
        <c:axId val="53638085"/>
        <c:axId val="35511718"/>
      </c:scatterChart>
      <c:valAx>
        <c:axId val="53638085"/>
        <c:scaling>
          <c:orientation val="minMax"/>
          <c:max val="25"/>
        </c:scaling>
        <c:axPos val="b"/>
        <c:delete val="0"/>
        <c:numFmt formatCode="General" sourceLinked="1"/>
        <c:majorTickMark val="out"/>
        <c:minorTickMark val="none"/>
        <c:tickLblPos val="nextTo"/>
        <c:crossAx val="35511718"/>
        <c:crosses val="autoZero"/>
        <c:crossBetween val="midCat"/>
        <c:dispUnits/>
      </c:valAx>
      <c:valAx>
        <c:axId val="35511718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380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'Newton Raphson'!$D$35:$D$59</c:f>
              <c:numCache/>
            </c:numRef>
          </c:xVal>
          <c:yVal>
            <c:numRef>
              <c:f>'Newton Raphson'!$E$35:$E$59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'Newton Raphson'!$D$35:$D$59</c:f>
              <c:numCache/>
            </c:numRef>
          </c:xVal>
          <c:yVal>
            <c:numRef>
              <c:f>'Newton Raphson'!$E$61:$E$83</c:f>
              <c:numCache/>
            </c:numRef>
          </c:yVal>
          <c:smooth val="1"/>
        </c:ser>
        <c:axId val="22084583"/>
        <c:axId val="61829768"/>
      </c:scatterChart>
      <c:valAx>
        <c:axId val="22084583"/>
        <c:scaling>
          <c:orientation val="minMax"/>
          <c:max val="25"/>
        </c:scaling>
        <c:axPos val="b"/>
        <c:delete val="0"/>
        <c:numFmt formatCode="General" sourceLinked="1"/>
        <c:majorTickMark val="out"/>
        <c:minorTickMark val="none"/>
        <c:tickLblPos val="nextTo"/>
        <c:crossAx val="61829768"/>
        <c:crosses val="autoZero"/>
        <c:crossBetween val="midCat"/>
        <c:dispUnits/>
      </c:valAx>
      <c:valAx>
        <c:axId val="61829768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845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Secant!$D$35:$D$59</c:f>
              <c:numCache/>
            </c:numRef>
          </c:xVal>
          <c:yVal>
            <c:numRef>
              <c:f>Secant!$E$35:$E$59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Secant!$D$35:$D$59</c:f>
              <c:numCache/>
            </c:numRef>
          </c:xVal>
          <c:yVal>
            <c:numRef>
              <c:f>Secant!$E$61:$E$83</c:f>
              <c:numCache/>
            </c:numRef>
          </c:yVal>
          <c:smooth val="1"/>
        </c:ser>
        <c:axId val="24798601"/>
        <c:axId val="56654058"/>
      </c:scatterChart>
      <c:valAx>
        <c:axId val="24798601"/>
        <c:scaling>
          <c:orientation val="minMax"/>
          <c:max val="25"/>
        </c:scaling>
        <c:axPos val="b"/>
        <c:delete val="0"/>
        <c:numFmt formatCode="General" sourceLinked="1"/>
        <c:majorTickMark val="out"/>
        <c:minorTickMark val="none"/>
        <c:tickLblPos val="nextTo"/>
        <c:crossAx val="56654058"/>
        <c:crosses val="autoZero"/>
        <c:crossBetween val="midCat"/>
        <c:dispUnits/>
      </c:valAx>
      <c:valAx>
        <c:axId val="56654058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98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61</xdr:row>
      <xdr:rowOff>85725</xdr:rowOff>
    </xdr:from>
    <xdr:to>
      <xdr:col>13</xdr:col>
      <xdr:colOff>333375</xdr:colOff>
      <xdr:row>88</xdr:row>
      <xdr:rowOff>114300</xdr:rowOff>
    </xdr:to>
    <xdr:graphicFrame>
      <xdr:nvGraphicFramePr>
        <xdr:cNvPr id="1" name="Chart 4"/>
        <xdr:cNvGraphicFramePr/>
      </xdr:nvGraphicFramePr>
      <xdr:xfrm>
        <a:off x="3467100" y="9972675"/>
        <a:ext cx="4791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33</xdr:row>
      <xdr:rowOff>38100</xdr:rowOff>
    </xdr:from>
    <xdr:to>
      <xdr:col>13</xdr:col>
      <xdr:colOff>133350</xdr:colOff>
      <xdr:row>60</xdr:row>
      <xdr:rowOff>66675</xdr:rowOff>
    </xdr:to>
    <xdr:graphicFrame>
      <xdr:nvGraphicFramePr>
        <xdr:cNvPr id="1" name="Chart 3"/>
        <xdr:cNvGraphicFramePr/>
      </xdr:nvGraphicFramePr>
      <xdr:xfrm>
        <a:off x="3267075" y="5391150"/>
        <a:ext cx="4791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33</xdr:row>
      <xdr:rowOff>38100</xdr:rowOff>
    </xdr:from>
    <xdr:to>
      <xdr:col>13</xdr:col>
      <xdr:colOff>133350</xdr:colOff>
      <xdr:row>60</xdr:row>
      <xdr:rowOff>66675</xdr:rowOff>
    </xdr:to>
    <xdr:graphicFrame>
      <xdr:nvGraphicFramePr>
        <xdr:cNvPr id="1" name="Chart 3"/>
        <xdr:cNvGraphicFramePr/>
      </xdr:nvGraphicFramePr>
      <xdr:xfrm>
        <a:off x="3267075" y="5391150"/>
        <a:ext cx="4791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7"/>
  <sheetViews>
    <sheetView workbookViewId="0" topLeftCell="A1">
      <selection activeCell="I25" sqref="I25"/>
    </sheetView>
  </sheetViews>
  <sheetFormatPr defaultColWidth="9.140625" defaultRowHeight="12.75"/>
  <sheetData>
    <row r="2" spans="7:8" ht="12.75">
      <c r="G2" t="s">
        <v>1</v>
      </c>
      <c r="H2">
        <v>68.1</v>
      </c>
    </row>
    <row r="3" spans="7:8" ht="12.75">
      <c r="G3" t="s">
        <v>2</v>
      </c>
      <c r="H3">
        <v>9.8</v>
      </c>
    </row>
    <row r="4" spans="7:8" ht="12.75">
      <c r="G4" t="s">
        <v>4</v>
      </c>
      <c r="H4">
        <v>10</v>
      </c>
    </row>
    <row r="5" spans="7:8" ht="12.75">
      <c r="G5" t="s">
        <v>5</v>
      </c>
      <c r="H5">
        <v>40</v>
      </c>
    </row>
    <row r="9" ht="12.75">
      <c r="B9" t="s">
        <v>0</v>
      </c>
    </row>
    <row r="10" ht="12.75">
      <c r="B10" t="s">
        <v>3</v>
      </c>
    </row>
    <row r="15" spans="3:4" ht="12.75">
      <c r="C15" s="5"/>
      <c r="D15" s="3"/>
    </row>
    <row r="21" ht="12.75">
      <c r="E21" s="3" t="s">
        <v>9</v>
      </c>
    </row>
    <row r="23" spans="5:11" ht="13.5" thickBot="1">
      <c r="E23" s="1" t="s">
        <v>10</v>
      </c>
      <c r="F23" s="1" t="s">
        <v>11</v>
      </c>
      <c r="G23" s="2" t="s">
        <v>6</v>
      </c>
      <c r="H23" s="2" t="s">
        <v>7</v>
      </c>
      <c r="I23" s="6"/>
      <c r="J23" s="6"/>
      <c r="K23" t="s">
        <v>8</v>
      </c>
    </row>
    <row r="24" spans="4:11" ht="12.75">
      <c r="D24">
        <v>1</v>
      </c>
      <c r="E24">
        <v>20</v>
      </c>
      <c r="F24">
        <f>($H$3*$H$2/$H$5)*(1-EXP(-E24*$H$4/$H$2))</f>
        <v>15.79968563911591</v>
      </c>
      <c r="H24">
        <f>ABS(100*(F24-$K$24)/$K$24)</f>
        <v>6.897616696404533</v>
      </c>
      <c r="K24">
        <v>14.780203831847757</v>
      </c>
    </row>
    <row r="25" spans="4:8" ht="12.75">
      <c r="D25">
        <f>D24+1</f>
        <v>2</v>
      </c>
      <c r="E25">
        <f>F24</f>
        <v>15.79968563911591</v>
      </c>
      <c r="F25">
        <f aca="true" t="shared" si="0" ref="F25:F56">($H$3*$H$2/$H$5)*(1-EXP(-E25*$H$4/$H$2))</f>
        <v>15.04497128428314</v>
      </c>
      <c r="G25">
        <f>ABS(100*(F25-F24)/F24)</f>
        <v>4.776768171667256</v>
      </c>
      <c r="H25">
        <f>ABS(100*(F25-$K$24)/$K$24)</f>
        <v>1.7913653657798194</v>
      </c>
    </row>
    <row r="26" spans="4:8" ht="12.75">
      <c r="D26">
        <f aca="true" t="shared" si="1" ref="D26:D31">D25+1</f>
        <v>3</v>
      </c>
      <c r="E26">
        <f aca="true" t="shared" si="2" ref="E26:E56">F25</f>
        <v>15.04497128428314</v>
      </c>
      <c r="F26">
        <f t="shared" si="0"/>
        <v>14.852820583226707</v>
      </c>
      <c r="G26">
        <f aca="true" t="shared" si="3" ref="G26:G56">ABS(100*(F26-F25)/F25)</f>
        <v>1.27717559193459</v>
      </c>
      <c r="H26">
        <f aca="true" t="shared" si="4" ref="H26:H56">ABS(100*(F26-$K$24)/$K$24)</f>
        <v>0.49131089263111977</v>
      </c>
    </row>
    <row r="27" spans="4:8" ht="12.75">
      <c r="D27">
        <f t="shared" si="1"/>
        <v>4</v>
      </c>
      <c r="E27">
        <f t="shared" si="2"/>
        <v>14.852820583226707</v>
      </c>
      <c r="F27">
        <f t="shared" si="0"/>
        <v>14.800401942941052</v>
      </c>
      <c r="G27">
        <f t="shared" si="3"/>
        <v>0.352920443574545</v>
      </c>
      <c r="H27">
        <f t="shared" si="4"/>
        <v>0.13665651247497096</v>
      </c>
    </row>
    <row r="28" spans="4:8" ht="12.75">
      <c r="D28">
        <f t="shared" si="1"/>
        <v>5</v>
      </c>
      <c r="E28">
        <f t="shared" si="2"/>
        <v>14.800401942941052</v>
      </c>
      <c r="F28">
        <f t="shared" si="0"/>
        <v>14.785843508951654</v>
      </c>
      <c r="G28">
        <f t="shared" si="3"/>
        <v>0.09836512579539645</v>
      </c>
      <c r="H28">
        <f t="shared" si="4"/>
        <v>0.03815696432917091</v>
      </c>
    </row>
    <row r="29" spans="4:8" ht="12.75">
      <c r="D29">
        <f t="shared" si="1"/>
        <v>6</v>
      </c>
      <c r="E29">
        <f t="shared" si="2"/>
        <v>14.785843508951654</v>
      </c>
      <c r="F29">
        <f t="shared" si="0"/>
        <v>14.78178021493494</v>
      </c>
      <c r="G29">
        <f t="shared" si="3"/>
        <v>0.027480975395509685</v>
      </c>
      <c r="H29">
        <f t="shared" si="4"/>
        <v>0.01066550302768225</v>
      </c>
    </row>
    <row r="30" spans="4:8" ht="12.75">
      <c r="D30">
        <f t="shared" si="1"/>
        <v>7</v>
      </c>
      <c r="E30">
        <f t="shared" si="2"/>
        <v>14.78178021493494</v>
      </c>
      <c r="F30">
        <f t="shared" si="0"/>
        <v>14.780644588373852</v>
      </c>
      <c r="G30">
        <f t="shared" si="3"/>
        <v>0.007682610244343269</v>
      </c>
      <c r="H30">
        <f t="shared" si="4"/>
        <v>0.0029820733943107663</v>
      </c>
    </row>
    <row r="31" spans="4:8" ht="12.75">
      <c r="D31">
        <f t="shared" si="1"/>
        <v>8</v>
      </c>
      <c r="E31">
        <f t="shared" si="2"/>
        <v>14.780644588373852</v>
      </c>
      <c r="F31">
        <f t="shared" si="0"/>
        <v>14.780327077499285</v>
      </c>
      <c r="G31">
        <f t="shared" si="3"/>
        <v>0.0021481530975739622</v>
      </c>
      <c r="H31">
        <f t="shared" si="4"/>
        <v>0.0008338562372348123</v>
      </c>
    </row>
    <row r="32" spans="4:8" ht="12.75">
      <c r="D32">
        <f aca="true" t="shared" si="5" ref="D32:D46">D31+1</f>
        <v>9</v>
      </c>
      <c r="E32">
        <f t="shared" si="2"/>
        <v>14.780327077499285</v>
      </c>
      <c r="F32">
        <f t="shared" si="0"/>
        <v>14.780238294870129</v>
      </c>
      <c r="G32">
        <f t="shared" si="3"/>
        <v>0.000600681085678896</v>
      </c>
      <c r="H32">
        <f t="shared" si="4"/>
        <v>0.00023317014273921752</v>
      </c>
    </row>
    <row r="33" spans="4:8" ht="12.75">
      <c r="D33">
        <f t="shared" si="5"/>
        <v>10</v>
      </c>
      <c r="E33">
        <f t="shared" si="2"/>
        <v>14.780238294870129</v>
      </c>
      <c r="F33">
        <f t="shared" si="0"/>
        <v>14.78021346866413</v>
      </c>
      <c r="G33">
        <f t="shared" si="3"/>
        <v>0.00016796891568408696</v>
      </c>
      <c r="H33">
        <f t="shared" si="4"/>
        <v>6.520083540177011E-05</v>
      </c>
    </row>
    <row r="34" spans="4:8" ht="12.75">
      <c r="D34">
        <f t="shared" si="5"/>
        <v>11</v>
      </c>
      <c r="E34">
        <f t="shared" si="2"/>
        <v>14.78021346866413</v>
      </c>
      <c r="F34">
        <f t="shared" si="0"/>
        <v>14.780206526476775</v>
      </c>
      <c r="G34">
        <f t="shared" si="3"/>
        <v>4.696946610054649E-05</v>
      </c>
      <c r="H34">
        <f t="shared" si="4"/>
        <v>1.823133867673934E-05</v>
      </c>
    </row>
    <row r="35" spans="4:8" ht="12.75">
      <c r="D35">
        <f t="shared" si="5"/>
        <v>12</v>
      </c>
      <c r="E35">
        <f t="shared" si="2"/>
        <v>14.780206526476775</v>
      </c>
      <c r="F35">
        <f t="shared" si="0"/>
        <v>14.780204585218508</v>
      </c>
      <c r="G35">
        <f t="shared" si="3"/>
        <v>1.3134175517416998E-05</v>
      </c>
      <c r="H35">
        <f t="shared" si="4"/>
        <v>5.097160764786323E-06</v>
      </c>
    </row>
    <row r="36" spans="4:8" ht="12.75">
      <c r="D36">
        <f t="shared" si="5"/>
        <v>13</v>
      </c>
      <c r="E36">
        <f t="shared" si="2"/>
        <v>14.780204585218508</v>
      </c>
      <c r="F36">
        <f t="shared" si="0"/>
        <v>14.78020404238007</v>
      </c>
      <c r="G36">
        <f t="shared" si="3"/>
        <v>3.672739671375923E-06</v>
      </c>
      <c r="H36">
        <f t="shared" si="4"/>
        <v>1.4244209062049545E-06</v>
      </c>
    </row>
    <row r="37" spans="4:8" ht="12.75">
      <c r="D37">
        <f t="shared" si="5"/>
        <v>14</v>
      </c>
      <c r="E37">
        <f t="shared" si="2"/>
        <v>14.78020404238007</v>
      </c>
      <c r="F37">
        <f t="shared" si="0"/>
        <v>14.780203890584906</v>
      </c>
      <c r="G37">
        <f t="shared" si="3"/>
        <v>1.0270167072587307E-06</v>
      </c>
      <c r="H37">
        <f t="shared" si="4"/>
        <v>3.974041843171832E-07</v>
      </c>
    </row>
    <row r="38" spans="4:8" ht="12.75">
      <c r="D38">
        <f t="shared" si="5"/>
        <v>15</v>
      </c>
      <c r="E38">
        <f t="shared" si="2"/>
        <v>14.780203890584906</v>
      </c>
      <c r="F38">
        <f t="shared" si="0"/>
        <v>14.780203848138072</v>
      </c>
      <c r="G38">
        <f t="shared" si="3"/>
        <v>2.871870639794609E-07</v>
      </c>
      <c r="H38">
        <f t="shared" si="4"/>
        <v>1.1021711919642892E-07</v>
      </c>
    </row>
    <row r="39" spans="4:8" ht="12.75">
      <c r="D39">
        <f t="shared" si="5"/>
        <v>16</v>
      </c>
      <c r="E39">
        <f t="shared" si="2"/>
        <v>14.780203848138072</v>
      </c>
      <c r="F39">
        <f t="shared" si="0"/>
        <v>14.780203836268564</v>
      </c>
      <c r="G39">
        <f t="shared" si="3"/>
        <v>8.030679525844648E-08</v>
      </c>
      <c r="H39">
        <f t="shared" si="4"/>
        <v>2.9910323849470604E-08</v>
      </c>
    </row>
    <row r="40" spans="4:8" ht="12.75">
      <c r="D40">
        <f t="shared" si="5"/>
        <v>17</v>
      </c>
      <c r="E40">
        <f t="shared" si="2"/>
        <v>14.780203836268564</v>
      </c>
      <c r="F40">
        <f t="shared" si="0"/>
        <v>14.780203832949464</v>
      </c>
      <c r="G40">
        <f t="shared" si="3"/>
        <v>2.2456386248448395E-08</v>
      </c>
      <c r="H40">
        <f t="shared" si="4"/>
        <v>7.45393759430543E-09</v>
      </c>
    </row>
    <row r="41" spans="4:8" ht="12.75">
      <c r="D41">
        <f t="shared" si="5"/>
        <v>18</v>
      </c>
      <c r="E41">
        <f t="shared" si="2"/>
        <v>14.780203832949464</v>
      </c>
      <c r="F41">
        <f t="shared" si="0"/>
        <v>14.780203832021337</v>
      </c>
      <c r="G41">
        <f t="shared" si="3"/>
        <v>6.2795271239245494E-09</v>
      </c>
      <c r="H41">
        <f t="shared" si="4"/>
        <v>1.1744104699128093E-09</v>
      </c>
    </row>
    <row r="42" spans="4:8" ht="12.75">
      <c r="D42">
        <f t="shared" si="5"/>
        <v>19</v>
      </c>
      <c r="E42">
        <f t="shared" si="2"/>
        <v>14.780203832021337</v>
      </c>
      <c r="F42">
        <f t="shared" si="0"/>
        <v>14.780203831761803</v>
      </c>
      <c r="G42">
        <f t="shared" si="3"/>
        <v>1.7559610068319315E-09</v>
      </c>
      <c r="H42">
        <f t="shared" si="4"/>
        <v>5.815505369397445E-10</v>
      </c>
    </row>
    <row r="43" spans="4:8" ht="12.75">
      <c r="D43">
        <f t="shared" si="5"/>
        <v>20</v>
      </c>
      <c r="E43">
        <f t="shared" si="2"/>
        <v>14.780203831761803</v>
      </c>
      <c r="F43">
        <f t="shared" si="0"/>
        <v>14.78020383168923</v>
      </c>
      <c r="G43">
        <f t="shared" si="3"/>
        <v>4.910152762422798E-10</v>
      </c>
      <c r="H43">
        <f t="shared" si="4"/>
        <v>1.0725658131791687E-09</v>
      </c>
    </row>
    <row r="44" spans="4:8" ht="12.75">
      <c r="D44">
        <f t="shared" si="5"/>
        <v>21</v>
      </c>
      <c r="E44">
        <f t="shared" si="2"/>
        <v>14.78020383168923</v>
      </c>
      <c r="F44">
        <f t="shared" si="0"/>
        <v>14.780203831668935</v>
      </c>
      <c r="G44">
        <f t="shared" si="3"/>
        <v>1.3731121113928752E-10</v>
      </c>
      <c r="H44">
        <f t="shared" si="4"/>
        <v>1.2098770243169836E-09</v>
      </c>
    </row>
    <row r="45" spans="4:8" ht="12.75">
      <c r="D45">
        <f t="shared" si="5"/>
        <v>22</v>
      </c>
      <c r="E45">
        <f t="shared" si="2"/>
        <v>14.780203831668935</v>
      </c>
      <c r="F45">
        <f t="shared" si="0"/>
        <v>14.78020383166326</v>
      </c>
      <c r="G45">
        <f t="shared" si="3"/>
        <v>3.839906517204604E-11</v>
      </c>
      <c r="H45">
        <f t="shared" si="4"/>
        <v>1.2482760894885649E-09</v>
      </c>
    </row>
    <row r="46" spans="4:8" ht="12.75">
      <c r="D46">
        <f t="shared" si="5"/>
        <v>23</v>
      </c>
      <c r="E46">
        <f t="shared" si="2"/>
        <v>14.78020383166326</v>
      </c>
      <c r="F46">
        <f t="shared" si="0"/>
        <v>14.780203831661673</v>
      </c>
      <c r="G46">
        <f t="shared" si="3"/>
        <v>1.073250866937411E-11</v>
      </c>
      <c r="H46">
        <f t="shared" si="4"/>
        <v>1.259008598157805E-09</v>
      </c>
    </row>
    <row r="47" spans="4:8" ht="12.75">
      <c r="D47">
        <f aca="true" t="shared" si="6" ref="D47:D56">D46+1</f>
        <v>24</v>
      </c>
      <c r="E47">
        <f t="shared" si="2"/>
        <v>14.780203831661673</v>
      </c>
      <c r="F47">
        <f t="shared" si="0"/>
        <v>14.780203831661229</v>
      </c>
      <c r="G47">
        <f t="shared" si="3"/>
        <v>3.0046216879550006E-12</v>
      </c>
      <c r="H47">
        <f t="shared" si="4"/>
        <v>1.2620132198457223E-09</v>
      </c>
    </row>
    <row r="48" spans="4:8" ht="12.75">
      <c r="D48">
        <f t="shared" si="6"/>
        <v>25</v>
      </c>
      <c r="E48">
        <f t="shared" si="2"/>
        <v>14.780203831661229</v>
      </c>
      <c r="F48">
        <f t="shared" si="0"/>
        <v>14.780203831661106</v>
      </c>
      <c r="G48">
        <f t="shared" si="3"/>
        <v>8.29275585875605E-13</v>
      </c>
      <c r="H48">
        <f t="shared" si="4"/>
        <v>1.2628424954315875E-09</v>
      </c>
    </row>
    <row r="49" spans="4:8" ht="12.75">
      <c r="D49">
        <f t="shared" si="6"/>
        <v>26</v>
      </c>
      <c r="E49">
        <f t="shared" si="2"/>
        <v>14.780203831661106</v>
      </c>
      <c r="F49">
        <f t="shared" si="0"/>
        <v>14.78020383166107</v>
      </c>
      <c r="G49">
        <f t="shared" si="3"/>
        <v>2.4036973503640927E-13</v>
      </c>
      <c r="H49">
        <f t="shared" si="4"/>
        <v>1.2630828651666208E-09</v>
      </c>
    </row>
    <row r="50" spans="4:8" ht="12.75">
      <c r="D50">
        <f t="shared" si="6"/>
        <v>27</v>
      </c>
      <c r="E50">
        <f t="shared" si="2"/>
        <v>14.78020383166107</v>
      </c>
      <c r="F50">
        <f t="shared" si="0"/>
        <v>14.780203831661062</v>
      </c>
      <c r="G50">
        <f t="shared" si="3"/>
        <v>6.009243375910246E-14</v>
      </c>
      <c r="H50">
        <f t="shared" si="4"/>
        <v>1.263142957600379E-09</v>
      </c>
    </row>
    <row r="51" spans="4:8" ht="12.75">
      <c r="D51">
        <f t="shared" si="6"/>
        <v>28</v>
      </c>
      <c r="E51">
        <f t="shared" si="2"/>
        <v>14.780203831661062</v>
      </c>
      <c r="F51">
        <f t="shared" si="0"/>
        <v>14.78020383166106</v>
      </c>
      <c r="G51">
        <f t="shared" si="3"/>
        <v>1.2018486751820498E-14</v>
      </c>
      <c r="H51">
        <f t="shared" si="4"/>
        <v>1.2631549760871309E-09</v>
      </c>
    </row>
    <row r="52" spans="4:8" ht="12.75">
      <c r="D52">
        <f t="shared" si="6"/>
        <v>29</v>
      </c>
      <c r="E52">
        <f t="shared" si="2"/>
        <v>14.78020383166106</v>
      </c>
      <c r="F52">
        <f t="shared" si="0"/>
        <v>14.78020383166106</v>
      </c>
      <c r="G52">
        <f t="shared" si="3"/>
        <v>0</v>
      </c>
      <c r="H52">
        <f t="shared" si="4"/>
        <v>1.2631549760871309E-09</v>
      </c>
    </row>
    <row r="53" spans="4:8" ht="12.75">
      <c r="D53">
        <f t="shared" si="6"/>
        <v>30</v>
      </c>
      <c r="E53">
        <f t="shared" si="2"/>
        <v>14.78020383166106</v>
      </c>
      <c r="F53">
        <f t="shared" si="0"/>
        <v>14.78020383166106</v>
      </c>
      <c r="G53">
        <f t="shared" si="3"/>
        <v>0</v>
      </c>
      <c r="H53">
        <f t="shared" si="4"/>
        <v>1.2631549760871309E-09</v>
      </c>
    </row>
    <row r="54" spans="4:8" ht="12.75">
      <c r="D54">
        <f t="shared" si="6"/>
        <v>31</v>
      </c>
      <c r="E54">
        <f t="shared" si="2"/>
        <v>14.78020383166106</v>
      </c>
      <c r="F54">
        <f t="shared" si="0"/>
        <v>14.78020383166106</v>
      </c>
      <c r="G54">
        <f t="shared" si="3"/>
        <v>0</v>
      </c>
      <c r="H54">
        <f t="shared" si="4"/>
        <v>1.2631549760871309E-09</v>
      </c>
    </row>
    <row r="55" spans="4:8" ht="12.75">
      <c r="D55">
        <f t="shared" si="6"/>
        <v>32</v>
      </c>
      <c r="E55">
        <f t="shared" si="2"/>
        <v>14.78020383166106</v>
      </c>
      <c r="F55">
        <f t="shared" si="0"/>
        <v>14.78020383166106</v>
      </c>
      <c r="G55">
        <f t="shared" si="3"/>
        <v>0</v>
      </c>
      <c r="H55">
        <f t="shared" si="4"/>
        <v>1.2631549760871309E-09</v>
      </c>
    </row>
    <row r="56" spans="4:8" ht="12.75">
      <c r="D56">
        <f t="shared" si="6"/>
        <v>33</v>
      </c>
      <c r="E56">
        <f t="shared" si="2"/>
        <v>14.78020383166106</v>
      </c>
      <c r="F56">
        <f t="shared" si="0"/>
        <v>14.78020383166106</v>
      </c>
      <c r="G56">
        <f t="shared" si="3"/>
        <v>0</v>
      </c>
      <c r="H56">
        <f t="shared" si="4"/>
        <v>1.2631549760871309E-09</v>
      </c>
    </row>
    <row r="60" spans="2:3" ht="12.75">
      <c r="B60" s="4" t="s">
        <v>12</v>
      </c>
      <c r="C60">
        <v>1</v>
      </c>
    </row>
    <row r="62" spans="3:5" ht="12.75">
      <c r="C62" s="7" t="s">
        <v>10</v>
      </c>
      <c r="D62" s="7" t="s">
        <v>11</v>
      </c>
      <c r="E62" s="7" t="s">
        <v>10</v>
      </c>
    </row>
    <row r="63" spans="3:5" ht="12.75">
      <c r="C63">
        <f>0</f>
        <v>0</v>
      </c>
      <c r="D63">
        <f aca="true" t="shared" si="7" ref="D63:D87">($H$3*$H$2/$H$5)*(1-EXP(-C63*$H$4/$H$2))</f>
        <v>0</v>
      </c>
      <c r="E63">
        <f>C63</f>
        <v>0</v>
      </c>
    </row>
    <row r="64" spans="3:5" ht="12.75">
      <c r="C64">
        <f>C63+$C$60</f>
        <v>1</v>
      </c>
      <c r="D64">
        <f t="shared" si="7"/>
        <v>2.27860833083307</v>
      </c>
      <c r="E64">
        <f aca="true" t="shared" si="8" ref="E64:E87">C64</f>
        <v>1</v>
      </c>
    </row>
    <row r="65" spans="3:5" ht="12.75">
      <c r="C65">
        <f aca="true" t="shared" si="9" ref="C65:C87">C64+$C$60</f>
        <v>2</v>
      </c>
      <c r="D65">
        <f t="shared" si="7"/>
        <v>4.246026279854166</v>
      </c>
      <c r="E65">
        <f t="shared" si="8"/>
        <v>2</v>
      </c>
    </row>
    <row r="66" spans="3:5" ht="12.75">
      <c r="C66">
        <f t="shared" si="9"/>
        <v>3</v>
      </c>
      <c r="D66">
        <f t="shared" si="7"/>
        <v>5.944753232509176</v>
      </c>
      <c r="E66">
        <f t="shared" si="8"/>
        <v>3</v>
      </c>
    </row>
    <row r="67" spans="3:5" ht="12.75">
      <c r="C67">
        <f t="shared" si="9"/>
        <v>4</v>
      </c>
      <c r="D67">
        <f t="shared" si="7"/>
        <v>7.411484417467799</v>
      </c>
      <c r="E67">
        <f t="shared" si="8"/>
        <v>4</v>
      </c>
    </row>
    <row r="68" spans="3:5" ht="12.75">
      <c r="C68">
        <f t="shared" si="9"/>
        <v>5</v>
      </c>
      <c r="D68">
        <f t="shared" si="7"/>
        <v>8.677903582459424</v>
      </c>
      <c r="E68">
        <f t="shared" si="8"/>
        <v>5</v>
      </c>
    </row>
    <row r="69" spans="3:5" ht="12.75">
      <c r="C69">
        <f t="shared" si="9"/>
        <v>6</v>
      </c>
      <c r="D69">
        <f t="shared" si="7"/>
        <v>9.771367414077162</v>
      </c>
      <c r="E69">
        <f t="shared" si="8"/>
        <v>6</v>
      </c>
    </row>
    <row r="70" spans="3:5" ht="12.75">
      <c r="C70">
        <f t="shared" si="9"/>
        <v>7</v>
      </c>
      <c r="D70">
        <f t="shared" si="7"/>
        <v>10.71549648611632</v>
      </c>
      <c r="E70">
        <f t="shared" si="8"/>
        <v>7</v>
      </c>
    </row>
    <row r="71" spans="3:5" ht="12.75">
      <c r="C71">
        <f t="shared" si="9"/>
        <v>8</v>
      </c>
      <c r="D71">
        <f t="shared" si="7"/>
        <v>11.530685501879885</v>
      </c>
      <c r="E71">
        <f t="shared" si="8"/>
        <v>8</v>
      </c>
    </row>
    <row r="72" spans="3:5" ht="12.75">
      <c r="C72">
        <f t="shared" si="9"/>
        <v>9</v>
      </c>
      <c r="D72">
        <f t="shared" si="7"/>
        <v>12.234543852503803</v>
      </c>
      <c r="E72">
        <f t="shared" si="8"/>
        <v>9</v>
      </c>
    </row>
    <row r="73" spans="3:5" ht="12.75">
      <c r="C73">
        <f t="shared" si="9"/>
        <v>10</v>
      </c>
      <c r="D73">
        <f t="shared" si="7"/>
        <v>12.84227600806895</v>
      </c>
      <c r="E73">
        <f t="shared" si="8"/>
        <v>10</v>
      </c>
    </row>
    <row r="74" spans="3:5" ht="12.75">
      <c r="C74">
        <f t="shared" si="9"/>
        <v>11</v>
      </c>
      <c r="D74">
        <f t="shared" si="7"/>
        <v>13.367009958558373</v>
      </c>
      <c r="E74">
        <f t="shared" si="8"/>
        <v>11</v>
      </c>
    </row>
    <row r="75" spans="3:5" ht="12.75">
      <c r="C75">
        <f t="shared" si="9"/>
        <v>12</v>
      </c>
      <c r="D75">
        <f t="shared" si="7"/>
        <v>13.820080799511631</v>
      </c>
      <c r="E75">
        <f t="shared" si="8"/>
        <v>12</v>
      </c>
    </row>
    <row r="76" spans="3:5" ht="12.75">
      <c r="C76">
        <f t="shared" si="9"/>
        <v>13</v>
      </c>
      <c r="D76">
        <f t="shared" si="7"/>
        <v>14.211275588281508</v>
      </c>
      <c r="E76">
        <f t="shared" si="8"/>
        <v>13</v>
      </c>
    </row>
    <row r="77" spans="3:5" ht="12.75">
      <c r="C77">
        <f t="shared" si="9"/>
        <v>14</v>
      </c>
      <c r="D77">
        <f t="shared" si="7"/>
        <v>14.549044760181262</v>
      </c>
      <c r="E77">
        <f t="shared" si="8"/>
        <v>14</v>
      </c>
    </row>
    <row r="78" spans="3:5" ht="12.75">
      <c r="C78">
        <f t="shared" si="9"/>
        <v>15</v>
      </c>
      <c r="D78">
        <f t="shared" si="7"/>
        <v>14.840684671450532</v>
      </c>
      <c r="E78">
        <f t="shared" si="8"/>
        <v>15</v>
      </c>
    </row>
    <row r="79" spans="3:5" ht="12.75">
      <c r="C79">
        <f t="shared" si="9"/>
        <v>16</v>
      </c>
      <c r="D79">
        <f t="shared" si="7"/>
        <v>15.092495212260895</v>
      </c>
      <c r="E79">
        <f t="shared" si="8"/>
        <v>16</v>
      </c>
    </row>
    <row r="80" spans="3:5" ht="12.75">
      <c r="C80">
        <f t="shared" si="9"/>
        <v>17</v>
      </c>
      <c r="D80">
        <f t="shared" si="7"/>
        <v>15.309915894455056</v>
      </c>
      <c r="E80">
        <f t="shared" si="8"/>
        <v>17</v>
      </c>
    </row>
    <row r="81" spans="3:5" ht="12.75">
      <c r="C81">
        <f t="shared" si="9"/>
        <v>18</v>
      </c>
      <c r="D81">
        <f t="shared" si="7"/>
        <v>15.497643353733153</v>
      </c>
      <c r="E81">
        <f t="shared" si="8"/>
        <v>18</v>
      </c>
    </row>
    <row r="82" spans="3:5" ht="12.75">
      <c r="C82">
        <f t="shared" si="9"/>
        <v>19</v>
      </c>
      <c r="D82">
        <f t="shared" si="7"/>
        <v>15.659732804522106</v>
      </c>
      <c r="E82">
        <f t="shared" si="8"/>
        <v>19</v>
      </c>
    </row>
    <row r="83" spans="3:5" ht="12.75">
      <c r="C83">
        <f t="shared" si="9"/>
        <v>20</v>
      </c>
      <c r="D83">
        <f t="shared" si="7"/>
        <v>15.79968563911591</v>
      </c>
      <c r="E83">
        <f t="shared" si="8"/>
        <v>20</v>
      </c>
    </row>
    <row r="84" spans="3:5" ht="12.75">
      <c r="C84">
        <f t="shared" si="9"/>
        <v>21</v>
      </c>
      <c r="D84">
        <f t="shared" si="7"/>
        <v>15.920525063369034</v>
      </c>
      <c r="E84">
        <f t="shared" si="8"/>
        <v>21</v>
      </c>
    </row>
    <row r="85" spans="3:5" ht="12.75">
      <c r="C85">
        <f t="shared" si="9"/>
        <v>22</v>
      </c>
      <c r="D85">
        <f t="shared" si="7"/>
        <v>16.024861402795146</v>
      </c>
      <c r="E85">
        <f t="shared" si="8"/>
        <v>22</v>
      </c>
    </row>
    <row r="86" spans="3:5" ht="12.75">
      <c r="C86">
        <f t="shared" si="9"/>
        <v>23</v>
      </c>
      <c r="D86">
        <f t="shared" si="7"/>
        <v>16.114948489787867</v>
      </c>
      <c r="E86">
        <f t="shared" si="8"/>
        <v>23</v>
      </c>
    </row>
    <row r="87" spans="3:5" ht="12.75">
      <c r="C87">
        <f t="shared" si="9"/>
        <v>24</v>
      </c>
      <c r="D87">
        <f t="shared" si="7"/>
        <v>16.192732350017895</v>
      </c>
      <c r="E87">
        <f t="shared" si="8"/>
        <v>24</v>
      </c>
    </row>
  </sheetData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1285045" r:id="rId1"/>
    <oleObject progId="Equation.3" shapeId="129827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K59"/>
  <sheetViews>
    <sheetView workbookViewId="0" topLeftCell="A37">
      <selection activeCell="F26" sqref="F26"/>
    </sheetView>
  </sheetViews>
  <sheetFormatPr defaultColWidth="9.140625" defaultRowHeight="12.75"/>
  <sheetData>
    <row r="2" spans="7:8" ht="12.75">
      <c r="G2" t="s">
        <v>1</v>
      </c>
      <c r="H2">
        <v>68.1</v>
      </c>
    </row>
    <row r="3" spans="7:8" ht="12.75">
      <c r="G3" t="s">
        <v>2</v>
      </c>
      <c r="H3">
        <v>9.8</v>
      </c>
    </row>
    <row r="4" spans="7:8" ht="12.75">
      <c r="G4" t="s">
        <v>4</v>
      </c>
      <c r="H4">
        <v>10</v>
      </c>
    </row>
    <row r="5" spans="7:8" ht="12.75">
      <c r="G5" t="s">
        <v>5</v>
      </c>
      <c r="H5">
        <v>40</v>
      </c>
    </row>
    <row r="9" ht="12.75">
      <c r="B9" t="s">
        <v>0</v>
      </c>
    </row>
    <row r="10" ht="12.75">
      <c r="B10" t="s">
        <v>3</v>
      </c>
    </row>
    <row r="15" spans="3:4" ht="12.75">
      <c r="C15" s="5"/>
      <c r="D15" s="3"/>
    </row>
    <row r="17" ht="12.75">
      <c r="E17" s="3" t="s">
        <v>15</v>
      </c>
    </row>
    <row r="19" spans="5:11" ht="13.5" thickBot="1">
      <c r="E19" s="1" t="s">
        <v>10</v>
      </c>
      <c r="F19" s="1" t="s">
        <v>13</v>
      </c>
      <c r="G19" s="1" t="s">
        <v>14</v>
      </c>
      <c r="H19" s="2" t="s">
        <v>6</v>
      </c>
      <c r="I19" s="2" t="s">
        <v>7</v>
      </c>
      <c r="J19" s="6"/>
      <c r="K19" t="s">
        <v>8</v>
      </c>
    </row>
    <row r="20" spans="4:11" ht="12.75">
      <c r="D20">
        <v>1</v>
      </c>
      <c r="E20">
        <v>10</v>
      </c>
      <c r="F20">
        <f>($H$3*$H$2/E20)*(1-EXP(-E20*$H$4/$H$2))-$H$5</f>
        <v>11.3691040322758</v>
      </c>
      <c r="G20">
        <f>-($H$3*$H$2/E20^2)*(1-EXP(-E20*$H$4/$H$2))+($H$3*$H$4/E20)*EXP(-E20*$H$4/$H$2)</f>
        <v>-2.880097485793776</v>
      </c>
      <c r="I20">
        <f>ABS(100*(E20-$K$20)/$K$20)</f>
        <v>32.34193442953457</v>
      </c>
      <c r="K20">
        <v>14.780203831847757</v>
      </c>
    </row>
    <row r="21" spans="4:9" ht="12.75">
      <c r="D21">
        <f aca="true" t="shared" si="0" ref="D21:D27">D20+1</f>
        <v>2</v>
      </c>
      <c r="E21">
        <f>E20-F20/G20</f>
        <v>13.947471947860956</v>
      </c>
      <c r="F21">
        <f aca="true" t="shared" si="1" ref="F21:F27">($H$3*$H$2/E21)*(1-EXP(-E21*$H$4/$H$2))-$H$5</f>
        <v>1.6778311312655703</v>
      </c>
      <c r="G21">
        <f aca="true" t="shared" si="2" ref="G21:G27">-($H$3*$H$2/E21^2)*(1-EXP(-E21*$H$4/$H$2))+($H$3*$H$4/E21)*EXP(-E21*$H$4/$H$2)</f>
        <v>-2.081929411467278</v>
      </c>
      <c r="H21">
        <f>ABS(100*(E21-E20)/E20)</f>
        <v>39.474719478609565</v>
      </c>
      <c r="I21">
        <f aca="true" t="shared" si="3" ref="I21:I27">ABS(100*(E21-$K$20)/$K$20)</f>
        <v>5.63410284093962</v>
      </c>
    </row>
    <row r="22" spans="4:9" ht="12.75">
      <c r="D22">
        <f t="shared" si="0"/>
        <v>3</v>
      </c>
      <c r="E22">
        <f aca="true" t="shared" si="4" ref="E22:E27">E21-F21/G21</f>
        <v>14.753373974137192</v>
      </c>
      <c r="F22">
        <f t="shared" si="1"/>
        <v>0.05236107614755525</v>
      </c>
      <c r="G22">
        <f t="shared" si="2"/>
        <v>-1.9536489400110277</v>
      </c>
      <c r="H22">
        <f aca="true" t="shared" si="5" ref="H22:H27">ABS(100*(E22-E21)/E21)</f>
        <v>5.778122582277948</v>
      </c>
      <c r="I22">
        <f t="shared" si="3"/>
        <v>0.1815256272227665</v>
      </c>
    </row>
    <row r="23" spans="4:9" ht="12.75">
      <c r="D23">
        <f t="shared" si="0"/>
        <v>4</v>
      </c>
      <c r="E23">
        <f t="shared" si="4"/>
        <v>14.78017565537848</v>
      </c>
      <c r="F23">
        <f t="shared" si="1"/>
        <v>5.493105683740396E-05</v>
      </c>
      <c r="G23">
        <f t="shared" si="2"/>
        <v>-1.9495516235880577</v>
      </c>
      <c r="H23">
        <f t="shared" si="5"/>
        <v>0.18166475877498753</v>
      </c>
      <c r="I23">
        <f t="shared" si="3"/>
        <v>0.00019063654058797575</v>
      </c>
    </row>
    <row r="24" spans="4:9" ht="12.75">
      <c r="D24">
        <f t="shared" si="0"/>
        <v>5</v>
      </c>
      <c r="E24">
        <f t="shared" si="4"/>
        <v>14.780203831629969</v>
      </c>
      <c r="F24">
        <f t="shared" si="1"/>
        <v>6.060929536033655E-11</v>
      </c>
      <c r="G24">
        <f t="shared" si="2"/>
        <v>-1.9495473216846286</v>
      </c>
      <c r="H24">
        <f t="shared" si="5"/>
        <v>0.00019063543049421588</v>
      </c>
      <c r="I24">
        <f t="shared" si="3"/>
        <v>1.4735145497015878E-09</v>
      </c>
    </row>
    <row r="25" spans="4:9" ht="12.75">
      <c r="D25">
        <f t="shared" si="0"/>
        <v>6</v>
      </c>
      <c r="E25">
        <f t="shared" si="4"/>
        <v>14.780203831661057</v>
      </c>
      <c r="F25">
        <f t="shared" si="1"/>
        <v>0</v>
      </c>
      <c r="G25">
        <f t="shared" si="2"/>
        <v>-1.9495473216798826</v>
      </c>
      <c r="H25">
        <f t="shared" si="5"/>
        <v>2.1033553664405304E-10</v>
      </c>
      <c r="I25">
        <f t="shared" si="3"/>
        <v>1.2631790130606341E-09</v>
      </c>
    </row>
    <row r="26" spans="4:9" ht="12.75">
      <c r="D26">
        <f t="shared" si="0"/>
        <v>7</v>
      </c>
      <c r="E26">
        <f t="shared" si="4"/>
        <v>14.780203831661057</v>
      </c>
      <c r="F26">
        <f t="shared" si="1"/>
        <v>0</v>
      </c>
      <c r="G26">
        <f t="shared" si="2"/>
        <v>-1.9495473216798826</v>
      </c>
      <c r="H26">
        <f t="shared" si="5"/>
        <v>0</v>
      </c>
      <c r="I26">
        <f t="shared" si="3"/>
        <v>1.2631790130606341E-09</v>
      </c>
    </row>
    <row r="27" spans="4:9" ht="12.75">
      <c r="D27">
        <f t="shared" si="0"/>
        <v>8</v>
      </c>
      <c r="E27">
        <f t="shared" si="4"/>
        <v>14.780203831661057</v>
      </c>
      <c r="F27">
        <f t="shared" si="1"/>
        <v>0</v>
      </c>
      <c r="G27">
        <f t="shared" si="2"/>
        <v>-1.9495473216798826</v>
      </c>
      <c r="H27">
        <f t="shared" si="5"/>
        <v>0</v>
      </c>
      <c r="I27">
        <f t="shared" si="3"/>
        <v>1.2631790130606341E-09</v>
      </c>
    </row>
    <row r="32" spans="3:4" ht="12.75">
      <c r="C32" s="4" t="s">
        <v>12</v>
      </c>
      <c r="D32">
        <v>1</v>
      </c>
    </row>
    <row r="34" spans="4:5" ht="12.75">
      <c r="D34" s="7" t="s">
        <v>10</v>
      </c>
      <c r="E34" s="7" t="s">
        <v>13</v>
      </c>
    </row>
    <row r="35" spans="4:5" ht="12.75">
      <c r="D35">
        <v>1</v>
      </c>
      <c r="E35">
        <f>($H$3*$H$2/D35)*(1-EXP(-D35*$H$4/$H$2))-$H$5</f>
        <v>51.1443332333228</v>
      </c>
    </row>
    <row r="36" spans="4:5" ht="12.75">
      <c r="D36">
        <f aca="true" t="shared" si="6" ref="D36:D59">D35+$D$32</f>
        <v>2</v>
      </c>
      <c r="E36">
        <f aca="true" t="shared" si="7" ref="E36:E59">($H$3*$H$2/D36)*(1-EXP(-D36*$H$4/$H$2))-$H$5</f>
        <v>44.920525597083326</v>
      </c>
    </row>
    <row r="37" spans="4:5" ht="12.75">
      <c r="D37">
        <f t="shared" si="6"/>
        <v>3</v>
      </c>
      <c r="E37">
        <f t="shared" si="7"/>
        <v>39.26337643345569</v>
      </c>
    </row>
    <row r="38" spans="4:5" ht="12.75">
      <c r="D38">
        <f t="shared" si="6"/>
        <v>4</v>
      </c>
      <c r="E38">
        <f t="shared" si="7"/>
        <v>34.114844174677984</v>
      </c>
    </row>
    <row r="39" spans="4:5" ht="12.75">
      <c r="D39">
        <f t="shared" si="6"/>
        <v>5</v>
      </c>
      <c r="E39">
        <f t="shared" si="7"/>
        <v>29.423228659675388</v>
      </c>
    </row>
    <row r="40" spans="4:5" ht="12.75">
      <c r="D40">
        <f t="shared" si="6"/>
        <v>6</v>
      </c>
      <c r="E40">
        <f t="shared" si="7"/>
        <v>25.142449427181077</v>
      </c>
    </row>
    <row r="41" spans="4:5" ht="12.75">
      <c r="D41">
        <f t="shared" si="6"/>
        <v>7</v>
      </c>
      <c r="E41">
        <f t="shared" si="7"/>
        <v>21.23140849209326</v>
      </c>
    </row>
    <row r="42" spans="4:5" ht="12.75">
      <c r="D42">
        <f t="shared" si="6"/>
        <v>8</v>
      </c>
      <c r="E42">
        <f t="shared" si="7"/>
        <v>17.653427509399428</v>
      </c>
    </row>
    <row r="43" spans="4:5" ht="12.75">
      <c r="D43">
        <f t="shared" si="6"/>
        <v>9</v>
      </c>
      <c r="E43">
        <f t="shared" si="7"/>
        <v>14.375750455572458</v>
      </c>
    </row>
    <row r="44" spans="4:5" ht="12.75">
      <c r="D44">
        <f t="shared" si="6"/>
        <v>10</v>
      </c>
      <c r="E44">
        <f t="shared" si="7"/>
        <v>11.3691040322758</v>
      </c>
    </row>
    <row r="45" spans="4:5" ht="12.75">
      <c r="D45">
        <f t="shared" si="6"/>
        <v>11</v>
      </c>
      <c r="E45">
        <f t="shared" si="7"/>
        <v>8.60730894021227</v>
      </c>
    </row>
    <row r="46" spans="4:5" ht="12.75">
      <c r="D46">
        <f t="shared" si="6"/>
        <v>12</v>
      </c>
      <c r="E46">
        <f t="shared" si="7"/>
        <v>6.066935998372109</v>
      </c>
    </row>
    <row r="47" spans="4:5" ht="12.75">
      <c r="D47">
        <f t="shared" si="6"/>
        <v>13</v>
      </c>
      <c r="E47">
        <f t="shared" si="7"/>
        <v>3.7270018100969438</v>
      </c>
    </row>
    <row r="48" spans="4:5" ht="12.75">
      <c r="D48">
        <f t="shared" si="6"/>
        <v>14</v>
      </c>
      <c r="E48">
        <f t="shared" si="7"/>
        <v>1.5686993148036095</v>
      </c>
    </row>
    <row r="49" spans="4:5" ht="12.75">
      <c r="D49">
        <f t="shared" si="6"/>
        <v>15</v>
      </c>
      <c r="E49">
        <f t="shared" si="7"/>
        <v>-0.4248408761319169</v>
      </c>
    </row>
    <row r="50" spans="4:5" ht="12.75">
      <c r="D50">
        <f t="shared" si="6"/>
        <v>16</v>
      </c>
      <c r="E50">
        <f t="shared" si="7"/>
        <v>-2.2687619693477643</v>
      </c>
    </row>
    <row r="51" spans="4:5" ht="12.75">
      <c r="D51">
        <f t="shared" si="6"/>
        <v>17</v>
      </c>
      <c r="E51">
        <f t="shared" si="7"/>
        <v>-3.9766684836351587</v>
      </c>
    </row>
    <row r="52" spans="4:5" ht="12.75">
      <c r="D52">
        <f t="shared" si="6"/>
        <v>18</v>
      </c>
      <c r="E52">
        <f t="shared" si="7"/>
        <v>-5.560792547259659</v>
      </c>
    </row>
    <row r="53" spans="4:5" ht="12.75">
      <c r="D53">
        <f t="shared" si="6"/>
        <v>19</v>
      </c>
      <c r="E53">
        <f t="shared" si="7"/>
        <v>-7.032141464163992</v>
      </c>
    </row>
    <row r="54" spans="4:5" ht="12.75">
      <c r="D54">
        <f t="shared" si="6"/>
        <v>20</v>
      </c>
      <c r="E54">
        <f t="shared" si="7"/>
        <v>-8.400628721768179</v>
      </c>
    </row>
    <row r="55" spans="4:5" ht="12.75">
      <c r="D55">
        <f t="shared" si="6"/>
        <v>21</v>
      </c>
      <c r="E55">
        <f t="shared" si="7"/>
        <v>-9.675190355487551</v>
      </c>
    </row>
    <row r="56" spans="4:5" ht="12.75">
      <c r="D56">
        <f t="shared" si="6"/>
        <v>22</v>
      </c>
      <c r="E56">
        <f t="shared" si="7"/>
        <v>-10.863888358554277</v>
      </c>
    </row>
    <row r="57" spans="4:5" ht="12.75">
      <c r="D57">
        <f t="shared" si="6"/>
        <v>23</v>
      </c>
      <c r="E57">
        <f t="shared" si="7"/>
        <v>-11.974002626455881</v>
      </c>
    </row>
    <row r="58" spans="4:5" ht="12.75">
      <c r="D58">
        <f t="shared" si="6"/>
        <v>24</v>
      </c>
      <c r="E58">
        <f t="shared" si="7"/>
        <v>-13.012112749970171</v>
      </c>
    </row>
    <row r="59" spans="4:5" ht="12.75">
      <c r="D59">
        <f t="shared" si="6"/>
        <v>25</v>
      </c>
      <c r="E59">
        <f t="shared" si="7"/>
        <v>-13.984170816462512</v>
      </c>
    </row>
  </sheetData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4762085" r:id="rId1"/>
    <oleObject progId="Equation.3" shapeId="476208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J59"/>
  <sheetViews>
    <sheetView tabSelected="1" workbookViewId="0" topLeftCell="A16">
      <selection activeCell="E28" sqref="E28"/>
    </sheetView>
  </sheetViews>
  <sheetFormatPr defaultColWidth="9.140625" defaultRowHeight="12.75"/>
  <sheetData>
    <row r="2" spans="7:8" ht="12.75">
      <c r="G2" t="s">
        <v>1</v>
      </c>
      <c r="H2">
        <v>68.1</v>
      </c>
    </row>
    <row r="3" spans="7:8" ht="12.75">
      <c r="G3" t="s">
        <v>2</v>
      </c>
      <c r="H3">
        <v>9.8</v>
      </c>
    </row>
    <row r="4" spans="7:8" ht="12.75">
      <c r="G4" t="s">
        <v>4</v>
      </c>
      <c r="H4">
        <v>10</v>
      </c>
    </row>
    <row r="5" spans="7:8" ht="12.75">
      <c r="G5" t="s">
        <v>5</v>
      </c>
      <c r="H5">
        <v>40</v>
      </c>
    </row>
    <row r="9" ht="12.75">
      <c r="B9" t="s">
        <v>0</v>
      </c>
    </row>
    <row r="10" ht="12.75">
      <c r="B10" t="s">
        <v>3</v>
      </c>
    </row>
    <row r="15" spans="3:4" ht="12.75">
      <c r="C15" s="5"/>
      <c r="D15" s="3"/>
    </row>
    <row r="17" ht="12.75">
      <c r="E17" s="3" t="s">
        <v>16</v>
      </c>
    </row>
    <row r="18" ht="12.75">
      <c r="C18" t="s">
        <v>17</v>
      </c>
    </row>
    <row r="19" spans="5:10" ht="13.5" thickBot="1">
      <c r="E19" s="1" t="s">
        <v>10</v>
      </c>
      <c r="F19" s="1" t="s">
        <v>13</v>
      </c>
      <c r="G19" s="2" t="s">
        <v>6</v>
      </c>
      <c r="H19" s="2" t="s">
        <v>7</v>
      </c>
      <c r="I19" s="6"/>
      <c r="J19" t="s">
        <v>8</v>
      </c>
    </row>
    <row r="20" spans="4:10" ht="12.75">
      <c r="D20">
        <v>1</v>
      </c>
      <c r="E20">
        <v>5</v>
      </c>
      <c r="F20">
        <f aca="true" t="shared" si="0" ref="F20:F27">($H$3*$H$2/E20)*(1-EXP(-E20*$H$4/$H$2))-$H$5</f>
        <v>29.423228659675388</v>
      </c>
      <c r="H20">
        <f>ABS(100*(E20-$J$20)/$J$20)</f>
        <v>66.17096721476729</v>
      </c>
      <c r="J20">
        <v>14.780203831847757</v>
      </c>
    </row>
    <row r="21" spans="4:8" ht="12.75">
      <c r="D21">
        <f aca="true" t="shared" si="1" ref="D21:D27">D20+1</f>
        <v>2</v>
      </c>
      <c r="E21">
        <v>8</v>
      </c>
      <c r="F21">
        <f t="shared" si="0"/>
        <v>17.653427509399428</v>
      </c>
      <c r="G21">
        <f>ABS(100*(E21-E20)/E20)</f>
        <v>60</v>
      </c>
      <c r="H21">
        <f>ABS(100*(E21-$J$20)/$J$20)</f>
        <v>45.87354754362765</v>
      </c>
    </row>
    <row r="22" spans="4:8" ht="12.75">
      <c r="D22">
        <f t="shared" si="1"/>
        <v>3</v>
      </c>
      <c r="E22">
        <f>E21-F21*(E21-E20)/(F21-F20)</f>
        <v>12.499675215579709</v>
      </c>
      <c r="F22">
        <f t="shared" si="0"/>
        <v>4.873897301423007</v>
      </c>
      <c r="G22">
        <f>ABS(100*(E22-E21)/E21)</f>
        <v>56.24594019474636</v>
      </c>
      <c r="H22">
        <f>ABS(100*(E22-$J$20)/$J$20)</f>
        <v>15.429615465478642</v>
      </c>
    </row>
    <row r="23" spans="4:8" ht="12.75">
      <c r="D23">
        <f t="shared" si="1"/>
        <v>4</v>
      </c>
      <c r="E23">
        <f>E22-F22*(E22-E21)/(F22-F21)</f>
        <v>14.215775458200959</v>
      </c>
      <c r="F23">
        <f t="shared" si="0"/>
        <v>1.1251463160801478</v>
      </c>
      <c r="G23">
        <f>ABS(100*(E23-E22)/E22)</f>
        <v>13.72915866231698</v>
      </c>
      <c r="H23">
        <f>ABS(100*(E23-$J$20)/$J$20)</f>
        <v>3.8188131914026244</v>
      </c>
    </row>
    <row r="24" spans="4:8" ht="12.75">
      <c r="D24">
        <f t="shared" si="1"/>
        <v>5</v>
      </c>
      <c r="E24">
        <f>E23-F23*(E23-E22)/(F23-F22)</f>
        <v>14.730844043326773</v>
      </c>
      <c r="F24">
        <f t="shared" si="0"/>
        <v>0.0964155292456752</v>
      </c>
      <c r="G24">
        <f>ABS(100*(E24-E23)/E23)</f>
        <v>3.6232183509108205</v>
      </c>
      <c r="H24">
        <f>ABS(100*(E24-$J$20)/$J$20)</f>
        <v>0.3339587808297072</v>
      </c>
    </row>
    <row r="25" spans="4:8" ht="12.75">
      <c r="D25">
        <f t="shared" si="1"/>
        <v>6</v>
      </c>
      <c r="E25">
        <f>E24-F24*(E24-E23)/(F24-F23)</f>
        <v>14.779117713045103</v>
      </c>
      <c r="F25">
        <f t="shared" si="0"/>
        <v>0.002117529695553344</v>
      </c>
      <c r="G25">
        <f>ABS(100*(E25-E24)/E24)</f>
        <v>0.32770470976643773</v>
      </c>
      <c r="H25">
        <f>ABS(100*(E25-$J$20)/$J$20)</f>
        <v>0.007348469716727007</v>
      </c>
    </row>
    <row r="26" spans="4:8" ht="12.75">
      <c r="D26">
        <f t="shared" si="1"/>
        <v>7</v>
      </c>
      <c r="E26">
        <f>E25-F25*(E25-E24)/(F25-F24)</f>
        <v>14.780201733168855</v>
      </c>
      <c r="F26">
        <f t="shared" si="0"/>
        <v>4.091110184845093E-06</v>
      </c>
      <c r="G26">
        <f>ABS(100*(E26-E25)/E25)</f>
        <v>0.007334809457504013</v>
      </c>
      <c r="H26">
        <f>ABS(100*(E26-$J$20)/$J$20)</f>
        <v>1.4199255474758206E-05</v>
      </c>
    </row>
    <row r="27" spans="4:8" ht="12.75">
      <c r="D27">
        <f t="shared" si="1"/>
        <v>8</v>
      </c>
      <c r="E27">
        <f>E26-F26*(E26-E25)/(F26-F25)</f>
        <v>14.780203831571809</v>
      </c>
      <c r="F27">
        <f t="shared" si="0"/>
        <v>1.7399770513293333E-10</v>
      </c>
      <c r="G27">
        <f>ABS(100*(E27-E26)/E26)</f>
        <v>1.4197390478857513E-05</v>
      </c>
      <c r="H27">
        <f>ABS(100*(E27-$J$20)/$J$20)</f>
        <v>1.8670118244379725E-09</v>
      </c>
    </row>
    <row r="32" spans="3:4" ht="12.75">
      <c r="C32" s="4" t="s">
        <v>12</v>
      </c>
      <c r="D32">
        <v>1</v>
      </c>
    </row>
    <row r="34" spans="4:5" ht="12.75">
      <c r="D34" s="7" t="s">
        <v>10</v>
      </c>
      <c r="E34" s="7" t="s">
        <v>13</v>
      </c>
    </row>
    <row r="35" spans="4:5" ht="12.75">
      <c r="D35">
        <v>1</v>
      </c>
      <c r="E35">
        <f aca="true" t="shared" si="2" ref="E35:E59">($H$3*$H$2/D35)*(1-EXP(-D35*$H$4/$H$2))-$H$5</f>
        <v>51.1443332333228</v>
      </c>
    </row>
    <row r="36" spans="4:5" ht="12.75">
      <c r="D36">
        <f aca="true" t="shared" si="3" ref="D36:D59">D35+$D$32</f>
        <v>2</v>
      </c>
      <c r="E36">
        <f t="shared" si="2"/>
        <v>44.920525597083326</v>
      </c>
    </row>
    <row r="37" spans="4:5" ht="12.75">
      <c r="D37">
        <f t="shared" si="3"/>
        <v>3</v>
      </c>
      <c r="E37">
        <f t="shared" si="2"/>
        <v>39.26337643345569</v>
      </c>
    </row>
    <row r="38" spans="4:5" ht="12.75">
      <c r="D38">
        <f t="shared" si="3"/>
        <v>4</v>
      </c>
      <c r="E38">
        <f t="shared" si="2"/>
        <v>34.114844174677984</v>
      </c>
    </row>
    <row r="39" spans="4:5" ht="12.75">
      <c r="D39">
        <f t="shared" si="3"/>
        <v>5</v>
      </c>
      <c r="E39">
        <f t="shared" si="2"/>
        <v>29.423228659675388</v>
      </c>
    </row>
    <row r="40" spans="4:5" ht="12.75">
      <c r="D40">
        <f t="shared" si="3"/>
        <v>6</v>
      </c>
      <c r="E40">
        <f t="shared" si="2"/>
        <v>25.142449427181077</v>
      </c>
    </row>
    <row r="41" spans="4:5" ht="12.75">
      <c r="D41">
        <f t="shared" si="3"/>
        <v>7</v>
      </c>
      <c r="E41">
        <f t="shared" si="2"/>
        <v>21.23140849209326</v>
      </c>
    </row>
    <row r="42" spans="4:5" ht="12.75">
      <c r="D42">
        <f t="shared" si="3"/>
        <v>8</v>
      </c>
      <c r="E42">
        <f t="shared" si="2"/>
        <v>17.653427509399428</v>
      </c>
    </row>
    <row r="43" spans="4:5" ht="12.75">
      <c r="D43">
        <f t="shared" si="3"/>
        <v>9</v>
      </c>
      <c r="E43">
        <f t="shared" si="2"/>
        <v>14.375750455572458</v>
      </c>
    </row>
    <row r="44" spans="4:5" ht="12.75">
      <c r="D44">
        <f t="shared" si="3"/>
        <v>10</v>
      </c>
      <c r="E44">
        <f t="shared" si="2"/>
        <v>11.3691040322758</v>
      </c>
    </row>
    <row r="45" spans="4:5" ht="12.75">
      <c r="D45">
        <f t="shared" si="3"/>
        <v>11</v>
      </c>
      <c r="E45">
        <f t="shared" si="2"/>
        <v>8.60730894021227</v>
      </c>
    </row>
    <row r="46" spans="4:5" ht="12.75">
      <c r="D46">
        <f t="shared" si="3"/>
        <v>12</v>
      </c>
      <c r="E46">
        <f t="shared" si="2"/>
        <v>6.066935998372109</v>
      </c>
    </row>
    <row r="47" spans="4:5" ht="12.75">
      <c r="D47">
        <f t="shared" si="3"/>
        <v>13</v>
      </c>
      <c r="E47">
        <f t="shared" si="2"/>
        <v>3.7270018100969438</v>
      </c>
    </row>
    <row r="48" spans="4:5" ht="12.75">
      <c r="D48">
        <f t="shared" si="3"/>
        <v>14</v>
      </c>
      <c r="E48">
        <f t="shared" si="2"/>
        <v>1.5686993148036095</v>
      </c>
    </row>
    <row r="49" spans="4:5" ht="12.75">
      <c r="D49">
        <f t="shared" si="3"/>
        <v>15</v>
      </c>
      <c r="E49">
        <f t="shared" si="2"/>
        <v>-0.4248408761319169</v>
      </c>
    </row>
    <row r="50" spans="4:5" ht="12.75">
      <c r="D50">
        <f t="shared" si="3"/>
        <v>16</v>
      </c>
      <c r="E50">
        <f t="shared" si="2"/>
        <v>-2.2687619693477643</v>
      </c>
    </row>
    <row r="51" spans="4:5" ht="12.75">
      <c r="D51">
        <f t="shared" si="3"/>
        <v>17</v>
      </c>
      <c r="E51">
        <f t="shared" si="2"/>
        <v>-3.9766684836351587</v>
      </c>
    </row>
    <row r="52" spans="4:5" ht="12.75">
      <c r="D52">
        <f t="shared" si="3"/>
        <v>18</v>
      </c>
      <c r="E52">
        <f t="shared" si="2"/>
        <v>-5.560792547259659</v>
      </c>
    </row>
    <row r="53" spans="4:5" ht="12.75">
      <c r="D53">
        <f t="shared" si="3"/>
        <v>19</v>
      </c>
      <c r="E53">
        <f t="shared" si="2"/>
        <v>-7.032141464163992</v>
      </c>
    </row>
    <row r="54" spans="4:5" ht="12.75">
      <c r="D54">
        <f t="shared" si="3"/>
        <v>20</v>
      </c>
      <c r="E54">
        <f t="shared" si="2"/>
        <v>-8.400628721768179</v>
      </c>
    </row>
    <row r="55" spans="4:5" ht="12.75">
      <c r="D55">
        <f t="shared" si="3"/>
        <v>21</v>
      </c>
      <c r="E55">
        <f t="shared" si="2"/>
        <v>-9.675190355487551</v>
      </c>
    </row>
    <row r="56" spans="4:5" ht="12.75">
      <c r="D56">
        <f t="shared" si="3"/>
        <v>22</v>
      </c>
      <c r="E56">
        <f t="shared" si="2"/>
        <v>-10.863888358554277</v>
      </c>
    </row>
    <row r="57" spans="4:5" ht="12.75">
      <c r="D57">
        <f t="shared" si="3"/>
        <v>23</v>
      </c>
      <c r="E57">
        <f t="shared" si="2"/>
        <v>-11.974002626455881</v>
      </c>
    </row>
    <row r="58" spans="4:5" ht="12.75">
      <c r="D58">
        <f t="shared" si="3"/>
        <v>24</v>
      </c>
      <c r="E58">
        <f t="shared" si="2"/>
        <v>-13.012112749970171</v>
      </c>
    </row>
    <row r="59" spans="4:5" ht="12.75">
      <c r="D59">
        <f t="shared" si="3"/>
        <v>25</v>
      </c>
      <c r="E59">
        <f t="shared" si="2"/>
        <v>-13.984170816462512</v>
      </c>
    </row>
  </sheetData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4829323" r:id="rId1"/>
    <oleObject progId="Equation.3" shapeId="482932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baga0122</dc:creator>
  <cp:keywords/>
  <dc:description/>
  <cp:lastModifiedBy>baga0122</cp:lastModifiedBy>
  <dcterms:created xsi:type="dcterms:W3CDTF">2006-06-07T01:41:33Z</dcterms:created>
  <dcterms:modified xsi:type="dcterms:W3CDTF">2006-06-08T17:32:26Z</dcterms:modified>
  <cp:category/>
  <cp:version/>
  <cp:contentType/>
  <cp:contentStatus/>
</cp:coreProperties>
</file>