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<sst xmlns="http://schemas.openxmlformats.org/spreadsheetml/2006/main" count="20" uniqueCount="18">
  <si>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t</t>
  </si>
  <si>
    <t>∆t</t>
  </si>
  <si>
    <t>k=</t>
  </si>
  <si>
    <t>T</t>
  </si>
  <si>
    <t>Ta=</t>
  </si>
  <si>
    <t>T0=</t>
  </si>
  <si>
    <t xml:space="preserve">I PICKED THIS NUMBER </t>
  </si>
  <si>
    <t>Since k= is in units of 1/min</t>
  </si>
  <si>
    <t xml:space="preserve">then t is in minutes!!!!! </t>
  </si>
  <si>
    <t>T obtained numerically</t>
  </si>
  <si>
    <t>We put the initial value here</t>
  </si>
  <si>
    <t xml:space="preserve">Looks like we have picked a value of ∆t sufficiently large to see that numerically we </t>
  </si>
  <si>
    <t>have passed the point of maximum error</t>
  </si>
  <si>
    <t>We calculate such error below</t>
  </si>
  <si>
    <t xml:space="preserve">T Num </t>
  </si>
  <si>
    <t>Difference</t>
  </si>
  <si>
    <t>Relative difference (%)</t>
  </si>
  <si>
    <t xml:space="preserve">The maximum difference is around t=100 min!!!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</si>
</sst>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565"/>
          <c:h val="0.94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Sheet1!$E$2:$E$18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Sheet1!$F$2:$F$18</c:f>
              <c:numCache>
                <c:ptCount val="17"/>
                <c:pt idx="0">
                  <c:v>68</c:v>
                </c:pt>
                <c:pt idx="1">
                  <c:v>60.495911196626416</c:v>
                </c:pt>
                <c:pt idx="2">
                  <c:v>54.164975492605265</c:v>
                </c:pt>
                <c:pt idx="3">
                  <c:v>48.82378778298876</c:v>
                </c:pt>
                <c:pt idx="4">
                  <c:v>44.3176156335483</c:v>
                </c:pt>
                <c:pt idx="5">
                  <c:v>40.51591673353888</c:v>
                </c:pt>
                <c:pt idx="6">
                  <c:v>37.308557128307754</c:v>
                </c:pt>
                <c:pt idx="7">
                  <c:v>34.60262067520179</c:v>
                </c:pt>
                <c:pt idx="8">
                  <c:v>32.31971729377068</c:v>
                </c:pt>
                <c:pt idx="9">
                  <c:v>30.39371203116834</c:v>
                </c:pt>
                <c:pt idx="10">
                  <c:v>28.76880915453126</c:v>
                </c:pt>
                <c:pt idx="11">
                  <c:v>27.397935767126306</c:v>
                </c:pt>
                <c:pt idx="12">
                  <c:v>26.24137812216444</c:v>
                </c:pt>
                <c:pt idx="13">
                  <c:v>25.26563112874455</c:v>
                </c:pt>
                <c:pt idx="14">
                  <c:v>24.442427720496475</c:v>
                </c:pt>
                <c:pt idx="15">
                  <c:v>23.74791996805535</c:v>
                </c:pt>
                <c:pt idx="16">
                  <c:v>23.161988212467342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Sheet1!$E$2:$E$18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Sheet1!$G$2:$G$18</c:f>
              <c:numCache>
                <c:ptCount val="17"/>
                <c:pt idx="0">
                  <c:v>68</c:v>
                </c:pt>
                <c:pt idx="1">
                  <c:v>59.84</c:v>
                </c:pt>
                <c:pt idx="2">
                  <c:v>53.0672</c:v>
                </c:pt>
                <c:pt idx="3">
                  <c:v>47.445776</c:v>
                </c:pt>
                <c:pt idx="4">
                  <c:v>42.77999408</c:v>
                </c:pt>
                <c:pt idx="5">
                  <c:v>38.9073950864</c:v>
                </c:pt>
                <c:pt idx="6">
                  <c:v>35.693137921712</c:v>
                </c:pt>
                <c:pt idx="7">
                  <c:v>33.02530447502096</c:v>
                </c:pt>
                <c:pt idx="8">
                  <c:v>30.811002714267396</c:v>
                </c:pt>
                <c:pt idx="9">
                  <c:v>28.97313225284194</c:v>
                </c:pt>
                <c:pt idx="10">
                  <c:v>27.447699769858808</c:v>
                </c:pt>
                <c:pt idx="11">
                  <c:v>26.18159080898281</c:v>
                </c:pt>
                <c:pt idx="12">
                  <c:v>25.130720371455734</c:v>
                </c:pt>
                <c:pt idx="13">
                  <c:v>24.258497908308257</c:v>
                </c:pt>
                <c:pt idx="14">
                  <c:v>23.53455326389585</c:v>
                </c:pt>
                <c:pt idx="15">
                  <c:v>22.933679209033556</c:v>
                </c:pt>
                <c:pt idx="16">
                  <c:v>22.43495374349785</c:v>
                </c:pt>
              </c:numCache>
            </c:numRef>
          </c:yVal>
          <c:smooth val="1"/>
        </c:ser>
        <c:axId val="55054611"/>
        <c:axId val="42646540"/>
      </c:scatterChart>
      <c:valAx>
        <c:axId val="55054611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crossAx val="42646540"/>
        <c:crosses val="autoZero"/>
        <c:crossBetween val="midCat"/>
        <c:dispUnits/>
      </c:valAx>
      <c:valAx>
        <c:axId val="42646540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4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114300</xdr:rowOff>
    </xdr:from>
    <xdr:to>
      <xdr:col>15</xdr:col>
      <xdr:colOff>209550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4219575" y="447675"/>
        <a:ext cx="45529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3</xdr:row>
      <xdr:rowOff>152400</xdr:rowOff>
    </xdr:from>
    <xdr:to>
      <xdr:col>2</xdr:col>
      <xdr:colOff>438150</xdr:colOff>
      <xdr:row>12</xdr:row>
      <xdr:rowOff>142875</xdr:rowOff>
    </xdr:to>
    <xdr:sp>
      <xdr:nvSpPr>
        <xdr:cNvPr id="2" name="Line 3"/>
        <xdr:cNvSpPr>
          <a:spLocks/>
        </xdr:cNvSpPr>
      </xdr:nvSpPr>
      <xdr:spPr>
        <a:xfrm flipV="1">
          <a:off x="714375" y="647700"/>
          <a:ext cx="5619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142875</xdr:rowOff>
    </xdr:from>
    <xdr:to>
      <xdr:col>5</xdr:col>
      <xdr:colOff>219075</xdr:colOff>
      <xdr:row>24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2066925" y="2914650"/>
          <a:ext cx="5524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66675</xdr:rowOff>
    </xdr:from>
    <xdr:to>
      <xdr:col>7</xdr:col>
      <xdr:colOff>533400</xdr:colOff>
      <xdr:row>1</xdr:row>
      <xdr:rowOff>66675</xdr:rowOff>
    </xdr:to>
    <xdr:sp>
      <xdr:nvSpPr>
        <xdr:cNvPr id="4" name="Line 6"/>
        <xdr:cNvSpPr>
          <a:spLocks/>
        </xdr:cNvSpPr>
      </xdr:nvSpPr>
      <xdr:spPr>
        <a:xfrm flipH="1">
          <a:off x="3619500" y="238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18</xdr:row>
      <xdr:rowOff>38100</xdr:rowOff>
    </xdr:from>
    <xdr:to>
      <xdr:col>6</xdr:col>
      <xdr:colOff>295275</xdr:colOff>
      <xdr:row>20</xdr:row>
      <xdr:rowOff>152400</xdr:rowOff>
    </xdr:to>
    <xdr:sp>
      <xdr:nvSpPr>
        <xdr:cNvPr id="5" name="Line 8"/>
        <xdr:cNvSpPr>
          <a:spLocks/>
        </xdr:cNvSpPr>
      </xdr:nvSpPr>
      <xdr:spPr>
        <a:xfrm flipV="1">
          <a:off x="3276600" y="2971800"/>
          <a:ext cx="28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41</xdr:row>
      <xdr:rowOff>85725</xdr:rowOff>
    </xdr:from>
    <xdr:to>
      <xdr:col>10</xdr:col>
      <xdr:colOff>390525</xdr:colOff>
      <xdr:row>41</xdr:row>
      <xdr:rowOff>85725</xdr:rowOff>
    </xdr:to>
    <xdr:sp>
      <xdr:nvSpPr>
        <xdr:cNvPr id="6" name="Line 10"/>
        <xdr:cNvSpPr>
          <a:spLocks/>
        </xdr:cNvSpPr>
      </xdr:nvSpPr>
      <xdr:spPr>
        <a:xfrm flipH="1">
          <a:off x="5019675" y="6753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 topLeftCell="A1">
      <selection activeCell="L42" sqref="L42"/>
    </sheetView>
  </sheetViews>
  <sheetFormatPr defaultColWidth="9.140625" defaultRowHeight="12.75"/>
  <cols>
    <col min="1" max="1" width="3.421875" style="0" customWidth="1"/>
    <col min="4" max="4" width="5.140625" style="0" customWidth="1"/>
    <col min="8" max="8" width="10.140625" style="0" customWidth="1"/>
  </cols>
  <sheetData>
    <row r="1" spans="5:7" ht="13.5" thickBot="1">
      <c r="E1" s="5" t="s">
        <v>0</v>
      </c>
      <c r="F1" s="5" t="s">
        <v>3</v>
      </c>
      <c r="G1" s="5" t="s">
        <v>9</v>
      </c>
    </row>
    <row r="2" spans="2:9" ht="12.75">
      <c r="B2" s="1" t="s">
        <v>2</v>
      </c>
      <c r="C2" s="2">
        <v>0.017</v>
      </c>
      <c r="E2">
        <v>0</v>
      </c>
      <c r="F2">
        <f>$C$4+($C$3-$C$4)*EXP(-$C$2*E2)</f>
        <v>68</v>
      </c>
      <c r="G2">
        <f>C3</f>
        <v>68</v>
      </c>
      <c r="I2" t="s">
        <v>10</v>
      </c>
    </row>
    <row r="3" spans="2:7" ht="12.75">
      <c r="B3" s="6" t="s">
        <v>5</v>
      </c>
      <c r="C3" s="7">
        <v>68</v>
      </c>
      <c r="E3">
        <f aca="true" t="shared" si="0" ref="E3:E18">E2+$C$5</f>
        <v>10</v>
      </c>
      <c r="F3">
        <f aca="true" t="shared" si="1" ref="F3:F18">$C$4+($C$3-$C$4)*EXP(-$C$2*E3)</f>
        <v>60.495911196626416</v>
      </c>
      <c r="G3">
        <f>G2-$C$2*(G2-$C$4)*$C$5</f>
        <v>59.84</v>
      </c>
    </row>
    <row r="4" spans="2:7" ht="12.75">
      <c r="B4" s="6" t="s">
        <v>4</v>
      </c>
      <c r="C4" s="7">
        <v>20</v>
      </c>
      <c r="E4">
        <f t="shared" si="0"/>
        <v>20</v>
      </c>
      <c r="F4">
        <f t="shared" si="1"/>
        <v>54.164975492605265</v>
      </c>
      <c r="G4">
        <f aca="true" t="shared" si="2" ref="G4:G18">G3-$C$2*(G3-$C$4)*$C$5</f>
        <v>53.0672</v>
      </c>
    </row>
    <row r="5" spans="2:7" ht="13.5" thickBot="1">
      <c r="B5" s="3" t="s">
        <v>1</v>
      </c>
      <c r="C5" s="4">
        <v>10</v>
      </c>
      <c r="E5">
        <f t="shared" si="0"/>
        <v>30</v>
      </c>
      <c r="F5">
        <f t="shared" si="1"/>
        <v>48.82378778298876</v>
      </c>
      <c r="G5">
        <f t="shared" si="2"/>
        <v>47.445776</v>
      </c>
    </row>
    <row r="6" spans="5:7" ht="12.75">
      <c r="E6">
        <f t="shared" si="0"/>
        <v>40</v>
      </c>
      <c r="F6">
        <f t="shared" si="1"/>
        <v>44.3176156335483</v>
      </c>
      <c r="G6">
        <f t="shared" si="2"/>
        <v>42.77999408</v>
      </c>
    </row>
    <row r="7" spans="5:7" ht="12.75">
      <c r="E7">
        <f t="shared" si="0"/>
        <v>50</v>
      </c>
      <c r="F7">
        <f t="shared" si="1"/>
        <v>40.51591673353888</v>
      </c>
      <c r="G7">
        <f t="shared" si="2"/>
        <v>38.9073950864</v>
      </c>
    </row>
    <row r="8" spans="5:7" ht="12.75">
      <c r="E8">
        <f t="shared" si="0"/>
        <v>60</v>
      </c>
      <c r="F8">
        <f t="shared" si="1"/>
        <v>37.308557128307754</v>
      </c>
      <c r="G8">
        <f t="shared" si="2"/>
        <v>35.693137921712</v>
      </c>
    </row>
    <row r="9" spans="5:7" ht="12.75">
      <c r="E9">
        <f t="shared" si="0"/>
        <v>70</v>
      </c>
      <c r="F9">
        <f t="shared" si="1"/>
        <v>34.60262067520179</v>
      </c>
      <c r="G9">
        <f t="shared" si="2"/>
        <v>33.02530447502096</v>
      </c>
    </row>
    <row r="10" spans="5:7" ht="12.75">
      <c r="E10">
        <f t="shared" si="0"/>
        <v>80</v>
      </c>
      <c r="F10">
        <f t="shared" si="1"/>
        <v>32.31971729377068</v>
      </c>
      <c r="G10">
        <f t="shared" si="2"/>
        <v>30.811002714267396</v>
      </c>
    </row>
    <row r="11" spans="5:7" ht="12.75">
      <c r="E11">
        <f t="shared" si="0"/>
        <v>90</v>
      </c>
      <c r="F11">
        <f t="shared" si="1"/>
        <v>30.39371203116834</v>
      </c>
      <c r="G11">
        <f t="shared" si="2"/>
        <v>28.97313225284194</v>
      </c>
    </row>
    <row r="12" spans="5:7" ht="12.75">
      <c r="E12">
        <f t="shared" si="0"/>
        <v>100</v>
      </c>
      <c r="F12">
        <f t="shared" si="1"/>
        <v>28.76880915453126</v>
      </c>
      <c r="G12">
        <f t="shared" si="2"/>
        <v>27.447699769858808</v>
      </c>
    </row>
    <row r="13" spans="5:7" ht="12.75">
      <c r="E13">
        <f t="shared" si="0"/>
        <v>110</v>
      </c>
      <c r="F13">
        <f t="shared" si="1"/>
        <v>27.397935767126306</v>
      </c>
      <c r="G13">
        <f t="shared" si="2"/>
        <v>26.18159080898281</v>
      </c>
    </row>
    <row r="14" spans="2:7" ht="12.75">
      <c r="B14" t="s">
        <v>6</v>
      </c>
      <c r="E14">
        <f t="shared" si="0"/>
        <v>120</v>
      </c>
      <c r="F14">
        <f t="shared" si="1"/>
        <v>26.24137812216444</v>
      </c>
      <c r="G14">
        <f t="shared" si="2"/>
        <v>25.130720371455734</v>
      </c>
    </row>
    <row r="15" spans="5:7" ht="12.75">
      <c r="E15">
        <f t="shared" si="0"/>
        <v>130</v>
      </c>
      <c r="F15">
        <f t="shared" si="1"/>
        <v>25.26563112874455</v>
      </c>
      <c r="G15">
        <f t="shared" si="2"/>
        <v>24.258497908308257</v>
      </c>
    </row>
    <row r="16" spans="2:7" ht="12.75">
      <c r="B16" t="s">
        <v>7</v>
      </c>
      <c r="E16">
        <f t="shared" si="0"/>
        <v>140</v>
      </c>
      <c r="F16">
        <f t="shared" si="1"/>
        <v>24.442427720496475</v>
      </c>
      <c r="G16">
        <f t="shared" si="2"/>
        <v>23.53455326389585</v>
      </c>
    </row>
    <row r="17" spans="2:7" ht="12.75">
      <c r="B17" t="s">
        <v>8</v>
      </c>
      <c r="E17">
        <f t="shared" si="0"/>
        <v>150</v>
      </c>
      <c r="F17">
        <f t="shared" si="1"/>
        <v>23.74791996805535</v>
      </c>
      <c r="G17">
        <f t="shared" si="2"/>
        <v>22.933679209033556</v>
      </c>
    </row>
    <row r="18" spans="5:7" ht="12.75">
      <c r="E18">
        <f t="shared" si="0"/>
        <v>160</v>
      </c>
      <c r="F18">
        <f t="shared" si="1"/>
        <v>23.161988212467342</v>
      </c>
      <c r="G18">
        <f t="shared" si="2"/>
        <v>22.43495374349785</v>
      </c>
    </row>
    <row r="27" ht="12.75">
      <c r="G27" t="s">
        <v>11</v>
      </c>
    </row>
    <row r="28" spans="7:11" ht="12.75">
      <c r="G28" t="s">
        <v>12</v>
      </c>
      <c r="K28" t="s">
        <v>13</v>
      </c>
    </row>
    <row r="31" spans="5:9" ht="13.5" thickBot="1">
      <c r="E31" s="5" t="s">
        <v>0</v>
      </c>
      <c r="F31" s="5" t="s">
        <v>3</v>
      </c>
      <c r="G31" s="5" t="s">
        <v>14</v>
      </c>
      <c r="H31" s="5" t="s">
        <v>15</v>
      </c>
      <c r="I31" s="8" t="s">
        <v>16</v>
      </c>
    </row>
    <row r="32" spans="5:9" ht="12.75">
      <c r="E32">
        <f>E2</f>
        <v>0</v>
      </c>
      <c r="F32">
        <f>F2</f>
        <v>68</v>
      </c>
      <c r="G32">
        <f>G2</f>
        <v>68</v>
      </c>
      <c r="H32">
        <f>F32-G32</f>
        <v>0</v>
      </c>
      <c r="I32">
        <f>ROUND(100*H32/F32,1)</f>
        <v>0</v>
      </c>
    </row>
    <row r="33" spans="5:9" ht="12.75">
      <c r="E33">
        <f>E3</f>
        <v>10</v>
      </c>
      <c r="F33">
        <f>F3</f>
        <v>60.495911196626416</v>
      </c>
      <c r="G33">
        <f>G3</f>
        <v>59.84</v>
      </c>
      <c r="H33">
        <f aca="true" t="shared" si="3" ref="H33:H48">F33-G33</f>
        <v>0.6559111966264126</v>
      </c>
      <c r="I33">
        <f aca="true" t="shared" si="4" ref="I33:I48">ROUND(100*H33/F33,1)</f>
        <v>1.1</v>
      </c>
    </row>
    <row r="34" spans="5:9" ht="12.75">
      <c r="E34">
        <f>E4</f>
        <v>20</v>
      </c>
      <c r="F34">
        <f>F4</f>
        <v>54.164975492605265</v>
      </c>
      <c r="G34">
        <f>G4</f>
        <v>53.0672</v>
      </c>
      <c r="H34">
        <f t="shared" si="3"/>
        <v>1.0977754926052654</v>
      </c>
      <c r="I34">
        <f t="shared" si="4"/>
        <v>2</v>
      </c>
    </row>
    <row r="35" spans="5:9" ht="12.75">
      <c r="E35">
        <f>E5</f>
        <v>30</v>
      </c>
      <c r="F35">
        <f>F5</f>
        <v>48.82378778298876</v>
      </c>
      <c r="G35">
        <f>G5</f>
        <v>47.445776</v>
      </c>
      <c r="H35">
        <f t="shared" si="3"/>
        <v>1.3780117829887573</v>
      </c>
      <c r="I35">
        <f t="shared" si="4"/>
        <v>2.8</v>
      </c>
    </row>
    <row r="36" spans="5:9" ht="12.75">
      <c r="E36">
        <f>E6</f>
        <v>40</v>
      </c>
      <c r="F36">
        <f>F6</f>
        <v>44.3176156335483</v>
      </c>
      <c r="G36">
        <f>G6</f>
        <v>42.77999408</v>
      </c>
      <c r="H36">
        <f t="shared" si="3"/>
        <v>1.5376215535482984</v>
      </c>
      <c r="I36">
        <f t="shared" si="4"/>
        <v>3.5</v>
      </c>
    </row>
    <row r="37" spans="5:9" ht="12.75">
      <c r="E37">
        <f>E7</f>
        <v>50</v>
      </c>
      <c r="F37">
        <f>F7</f>
        <v>40.51591673353888</v>
      </c>
      <c r="G37">
        <f>G7</f>
        <v>38.9073950864</v>
      </c>
      <c r="H37">
        <f t="shared" si="3"/>
        <v>1.608521647138879</v>
      </c>
      <c r="I37">
        <f t="shared" si="4"/>
        <v>4</v>
      </c>
    </row>
    <row r="38" spans="5:9" ht="12.75">
      <c r="E38">
        <f>E8</f>
        <v>60</v>
      </c>
      <c r="F38">
        <f>F8</f>
        <v>37.308557128307754</v>
      </c>
      <c r="G38">
        <f>G8</f>
        <v>35.693137921712</v>
      </c>
      <c r="H38">
        <f t="shared" si="3"/>
        <v>1.615419206595753</v>
      </c>
      <c r="I38">
        <f t="shared" si="4"/>
        <v>4.3</v>
      </c>
    </row>
    <row r="39" spans="5:9" ht="12.75">
      <c r="E39">
        <f>E9</f>
        <v>70</v>
      </c>
      <c r="F39">
        <f>F9</f>
        <v>34.60262067520179</v>
      </c>
      <c r="G39">
        <f>G9</f>
        <v>33.02530447502096</v>
      </c>
      <c r="H39">
        <f t="shared" si="3"/>
        <v>1.5773162001808316</v>
      </c>
      <c r="I39">
        <f t="shared" si="4"/>
        <v>4.6</v>
      </c>
    </row>
    <row r="40" spans="5:9" ht="12.75">
      <c r="E40">
        <f>E10</f>
        <v>80</v>
      </c>
      <c r="F40">
        <f>F10</f>
        <v>32.31971729377068</v>
      </c>
      <c r="G40">
        <f>G10</f>
        <v>30.811002714267396</v>
      </c>
      <c r="H40">
        <f t="shared" si="3"/>
        <v>1.508714579503284</v>
      </c>
      <c r="I40">
        <f t="shared" si="4"/>
        <v>4.7</v>
      </c>
    </row>
    <row r="41" spans="5:9" ht="12.75">
      <c r="E41">
        <f>E11</f>
        <v>90</v>
      </c>
      <c r="F41">
        <f>F11</f>
        <v>30.39371203116834</v>
      </c>
      <c r="G41">
        <f>G11</f>
        <v>28.97313225284194</v>
      </c>
      <c r="H41">
        <f t="shared" si="3"/>
        <v>1.4205797783264025</v>
      </c>
      <c r="I41">
        <f t="shared" si="4"/>
        <v>4.7</v>
      </c>
    </row>
    <row r="42" spans="5:12" ht="12.75">
      <c r="E42">
        <f>E12</f>
        <v>100</v>
      </c>
      <c r="F42">
        <f>F12</f>
        <v>28.76880915453126</v>
      </c>
      <c r="G42">
        <f>G12</f>
        <v>27.447699769858808</v>
      </c>
      <c r="H42">
        <f t="shared" si="3"/>
        <v>1.3211093846724538</v>
      </c>
      <c r="I42">
        <f t="shared" si="4"/>
        <v>4.6</v>
      </c>
      <c r="L42" t="s">
        <v>17</v>
      </c>
    </row>
    <row r="43" spans="5:9" ht="12.75">
      <c r="E43">
        <f>E13</f>
        <v>110</v>
      </c>
      <c r="F43">
        <f>F13</f>
        <v>27.397935767126306</v>
      </c>
      <c r="G43">
        <f>G13</f>
        <v>26.18159080898281</v>
      </c>
      <c r="H43">
        <f t="shared" si="3"/>
        <v>1.2163449581434946</v>
      </c>
      <c r="I43">
        <f t="shared" si="4"/>
        <v>4.4</v>
      </c>
    </row>
    <row r="44" spans="5:9" ht="12.75">
      <c r="E44">
        <f>E14</f>
        <v>120</v>
      </c>
      <c r="F44">
        <f>F14</f>
        <v>26.24137812216444</v>
      </c>
      <c r="G44">
        <f>G14</f>
        <v>25.130720371455734</v>
      </c>
      <c r="H44">
        <f t="shared" si="3"/>
        <v>1.1106577507087074</v>
      </c>
      <c r="I44">
        <f t="shared" si="4"/>
        <v>4.2</v>
      </c>
    </row>
    <row r="45" spans="5:9" ht="12.75">
      <c r="E45">
        <f>E15</f>
        <v>130</v>
      </c>
      <c r="F45">
        <f>F15</f>
        <v>25.26563112874455</v>
      </c>
      <c r="G45">
        <f>G15</f>
        <v>24.258497908308257</v>
      </c>
      <c r="H45">
        <f t="shared" si="3"/>
        <v>1.007133220436291</v>
      </c>
      <c r="I45">
        <f t="shared" si="4"/>
        <v>4</v>
      </c>
    </row>
    <row r="46" spans="5:9" ht="12.75">
      <c r="E46">
        <f>E16</f>
        <v>140</v>
      </c>
      <c r="F46">
        <f>F16</f>
        <v>24.442427720496475</v>
      </c>
      <c r="G46">
        <f>G16</f>
        <v>23.53455326389585</v>
      </c>
      <c r="H46">
        <f t="shared" si="3"/>
        <v>0.9078744566006236</v>
      </c>
      <c r="I46">
        <f t="shared" si="4"/>
        <v>3.7</v>
      </c>
    </row>
    <row r="47" spans="5:9" ht="12.75">
      <c r="E47">
        <f>E17</f>
        <v>150</v>
      </c>
      <c r="F47">
        <f>F17</f>
        <v>23.74791996805535</v>
      </c>
      <c r="G47">
        <f>G17</f>
        <v>22.933679209033556</v>
      </c>
      <c r="H47">
        <f t="shared" si="3"/>
        <v>0.8142407590217928</v>
      </c>
      <c r="I47">
        <f t="shared" si="4"/>
        <v>3.4</v>
      </c>
    </row>
    <row r="48" spans="5:9" ht="12.75">
      <c r="E48">
        <f>E18</f>
        <v>160</v>
      </c>
      <c r="F48">
        <f>F18</f>
        <v>23.161988212467342</v>
      </c>
      <c r="G48">
        <f>G18</f>
        <v>22.43495374349785</v>
      </c>
      <c r="H48">
        <f t="shared" si="3"/>
        <v>0.7270344689694923</v>
      </c>
      <c r="I48">
        <f t="shared" si="4"/>
        <v>3.1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187924" r:id="rId1"/>
    <oleObject progId="Equation.3" shapeId="1902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2006-06-05T18:45:09Z</dcterms:created>
  <dcterms:modified xsi:type="dcterms:W3CDTF">2006-06-06T20:55:46Z</dcterms:modified>
  <cp:category/>
  <cp:version/>
  <cp:contentType/>
  <cp:contentStatus/>
</cp:coreProperties>
</file>