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quinn/Downloads/"/>
    </mc:Choice>
  </mc:AlternateContent>
  <xr:revisionPtr revIDLastSave="0" documentId="8_{43308F9A-4406-4F4E-A8AC-E093EF845265}" xr6:coauthVersionLast="47" xr6:coauthVersionMax="47" xr10:uidLastSave="{00000000-0000-0000-0000-000000000000}"/>
  <bookViews>
    <workbookView xWindow="3120" yWindow="3120" windowWidth="21600" windowHeight="11380" xr2:uid="{BF6CBB95-33E3-4345-A6C3-E2FC2076CF7A}"/>
    <workbookView xWindow="0" yWindow="500" windowWidth="29040" windowHeight="15840" xr2:uid="{BE84107B-8339-48E9-A619-E5E2D1BD227F}"/>
  </bookViews>
  <sheets>
    <sheet name="NOC" sheetId="1" r:id="rId1"/>
    <sheet name="Tulsa" sheetId="3" r:id="rId2"/>
    <sheet name="EC - LSTD" sheetId="4" r:id="rId3"/>
    <sheet name="EC - CIDL" sheetId="5" r:id="rId4"/>
    <sheet name="EC - N Am &amp; Eur" sheetId="6" r:id="rId5"/>
  </sheets>
  <definedNames>
    <definedName name="_xlnm.Print_Titles" localSheetId="0">NOC!$1:$8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6" l="1"/>
  <c r="G19" i="6"/>
  <c r="F19" i="6"/>
  <c r="H18" i="6"/>
  <c r="G18" i="6"/>
  <c r="F18" i="6"/>
  <c r="P10" i="1"/>
  <c r="P14" i="1" s="1"/>
  <c r="M20" i="5"/>
  <c r="M17" i="5"/>
  <c r="M16" i="5"/>
  <c r="M15" i="5"/>
  <c r="M12" i="5"/>
  <c r="M13" i="5" s="1"/>
  <c r="M11" i="5"/>
  <c r="J12" i="5"/>
  <c r="J15" i="5"/>
  <c r="J16" i="5"/>
  <c r="J17" i="5"/>
  <c r="J20" i="5"/>
  <c r="G20" i="5"/>
  <c r="G17" i="5"/>
  <c r="G16" i="5"/>
  <c r="G15" i="5"/>
  <c r="G12" i="5"/>
  <c r="J11" i="5"/>
  <c r="G11" i="5"/>
  <c r="L21" i="5"/>
  <c r="K21" i="5"/>
  <c r="I21" i="5"/>
  <c r="H21" i="5"/>
  <c r="F21" i="5"/>
  <c r="E21" i="5"/>
  <c r="L18" i="5"/>
  <c r="K18" i="5"/>
  <c r="I18" i="5"/>
  <c r="H18" i="5"/>
  <c r="F18" i="5"/>
  <c r="E18" i="5"/>
  <c r="L13" i="5"/>
  <c r="K13" i="5"/>
  <c r="J13" i="5"/>
  <c r="I13" i="5"/>
  <c r="H13" i="5"/>
  <c r="G13" i="5"/>
  <c r="F13" i="5"/>
  <c r="E13" i="5"/>
  <c r="P11" i="4"/>
  <c r="L11" i="4"/>
  <c r="H11" i="4"/>
  <c r="N27" i="3"/>
  <c r="M27" i="3"/>
  <c r="L27" i="3"/>
  <c r="K27" i="3"/>
  <c r="J27" i="3"/>
  <c r="I27" i="3"/>
  <c r="H27" i="3"/>
  <c r="G27" i="3"/>
  <c r="F27" i="3"/>
  <c r="M10" i="3"/>
  <c r="L10" i="3"/>
  <c r="H10" i="3"/>
  <c r="K10" i="3"/>
  <c r="N23" i="3"/>
  <c r="N22" i="3"/>
  <c r="N21" i="3"/>
  <c r="N19" i="3"/>
  <c r="N17" i="3"/>
  <c r="M25" i="3"/>
  <c r="M24" i="3"/>
  <c r="N24" i="3" s="1"/>
  <c r="M23" i="3"/>
  <c r="M22" i="3"/>
  <c r="M21" i="3"/>
  <c r="M19" i="3"/>
  <c r="M17" i="3"/>
  <c r="M15" i="3"/>
  <c r="M14" i="3"/>
  <c r="M13" i="3"/>
  <c r="M12" i="3"/>
  <c r="L25" i="3"/>
  <c r="N25" i="3" s="1"/>
  <c r="L24" i="3"/>
  <c r="L23" i="3"/>
  <c r="L22" i="3"/>
  <c r="L21" i="3"/>
  <c r="L19" i="3"/>
  <c r="L17" i="3"/>
  <c r="L14" i="3"/>
  <c r="N14" i="3" s="1"/>
  <c r="L13" i="3"/>
  <c r="N13" i="3" s="1"/>
  <c r="L12" i="3"/>
  <c r="N12" i="3" s="1"/>
  <c r="K25" i="3"/>
  <c r="K24" i="3"/>
  <c r="K23" i="3"/>
  <c r="K22" i="3"/>
  <c r="K21" i="3"/>
  <c r="K26" i="3" s="1"/>
  <c r="K19" i="3"/>
  <c r="K17" i="3"/>
  <c r="K14" i="3"/>
  <c r="K15" i="3" s="1"/>
  <c r="K13" i="3"/>
  <c r="K12" i="3"/>
  <c r="H25" i="3"/>
  <c r="H24" i="3"/>
  <c r="H23" i="3"/>
  <c r="H22" i="3"/>
  <c r="H21" i="3"/>
  <c r="H26" i="3" s="1"/>
  <c r="H19" i="3"/>
  <c r="H17" i="3"/>
  <c r="H14" i="3"/>
  <c r="H13" i="3"/>
  <c r="H12" i="3"/>
  <c r="H15" i="3" s="1"/>
  <c r="J26" i="3"/>
  <c r="I26" i="3"/>
  <c r="L26" i="3" s="1"/>
  <c r="G26" i="3"/>
  <c r="M26" i="3" s="1"/>
  <c r="F26" i="3"/>
  <c r="J15" i="3"/>
  <c r="I15" i="3"/>
  <c r="G15" i="3"/>
  <c r="F15" i="3"/>
  <c r="L15" i="3" s="1"/>
  <c r="N15" i="3" s="1"/>
  <c r="P98" i="1"/>
  <c r="P96" i="1"/>
  <c r="P95" i="1"/>
  <c r="P93" i="1"/>
  <c r="P92" i="1"/>
  <c r="P91" i="1"/>
  <c r="P90" i="1"/>
  <c r="P88" i="1"/>
  <c r="P87" i="1"/>
  <c r="P89" i="1" s="1"/>
  <c r="P86" i="1"/>
  <c r="P85" i="1"/>
  <c r="P84" i="1"/>
  <c r="P83" i="1"/>
  <c r="P82" i="1"/>
  <c r="P79" i="1"/>
  <c r="P78" i="1"/>
  <c r="P77" i="1"/>
  <c r="P76" i="1"/>
  <c r="P75" i="1"/>
  <c r="P74" i="1"/>
  <c r="P73" i="1"/>
  <c r="P72" i="1"/>
  <c r="P71" i="1"/>
  <c r="P70" i="1"/>
  <c r="P80" i="1" s="1"/>
  <c r="P65" i="1"/>
  <c r="P64" i="1"/>
  <c r="P63" i="1"/>
  <c r="P60" i="1"/>
  <c r="P61" i="1" s="1"/>
  <c r="P59" i="1"/>
  <c r="P56" i="1"/>
  <c r="P55" i="1"/>
  <c r="P54" i="1"/>
  <c r="P53" i="1"/>
  <c r="P52" i="1"/>
  <c r="P51" i="1"/>
  <c r="P50" i="1"/>
  <c r="P47" i="1"/>
  <c r="P48" i="1" s="1"/>
  <c r="P46" i="1"/>
  <c r="P45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43" i="1" s="1"/>
  <c r="P13" i="1"/>
  <c r="P12" i="1"/>
  <c r="P11" i="1"/>
  <c r="L13" i="1"/>
  <c r="L12" i="1"/>
  <c r="L11" i="1"/>
  <c r="L10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43" i="1" s="1"/>
  <c r="L26" i="1"/>
  <c r="L25" i="1"/>
  <c r="L24" i="1"/>
  <c r="L23" i="1"/>
  <c r="L22" i="1"/>
  <c r="L21" i="1"/>
  <c r="L20" i="1"/>
  <c r="L19" i="1"/>
  <c r="L18" i="1"/>
  <c r="L17" i="1"/>
  <c r="L16" i="1"/>
  <c r="L47" i="1"/>
  <c r="L46" i="1"/>
  <c r="L45" i="1"/>
  <c r="L48" i="1" s="1"/>
  <c r="L56" i="1"/>
  <c r="L55" i="1"/>
  <c r="L54" i="1"/>
  <c r="L53" i="1"/>
  <c r="L52" i="1"/>
  <c r="L51" i="1"/>
  <c r="L50" i="1"/>
  <c r="L60" i="1"/>
  <c r="L59" i="1"/>
  <c r="L65" i="1"/>
  <c r="L64" i="1"/>
  <c r="L63" i="1"/>
  <c r="L79" i="1"/>
  <c r="L78" i="1"/>
  <c r="L77" i="1"/>
  <c r="L76" i="1"/>
  <c r="L75" i="1"/>
  <c r="L74" i="1"/>
  <c r="L73" i="1"/>
  <c r="L72" i="1"/>
  <c r="L71" i="1"/>
  <c r="L80" i="1" s="1"/>
  <c r="L70" i="1"/>
  <c r="L88" i="1"/>
  <c r="L87" i="1"/>
  <c r="L86" i="1"/>
  <c r="L85" i="1"/>
  <c r="L84" i="1"/>
  <c r="L89" i="1" s="1"/>
  <c r="L83" i="1"/>
  <c r="L82" i="1"/>
  <c r="L90" i="1"/>
  <c r="L91" i="1"/>
  <c r="L92" i="1"/>
  <c r="L93" i="1"/>
  <c r="L96" i="1"/>
  <c r="L95" i="1"/>
  <c r="L98" i="1"/>
  <c r="H98" i="1"/>
  <c r="H96" i="1"/>
  <c r="H95" i="1"/>
  <c r="H93" i="1"/>
  <c r="H92" i="1"/>
  <c r="H91" i="1"/>
  <c r="H90" i="1"/>
  <c r="H88" i="1"/>
  <c r="H87" i="1"/>
  <c r="H86" i="1"/>
  <c r="H85" i="1"/>
  <c r="H84" i="1"/>
  <c r="H83" i="1"/>
  <c r="H82" i="1"/>
  <c r="H89" i="1" s="1"/>
  <c r="H79" i="1"/>
  <c r="H78" i="1"/>
  <c r="H77" i="1"/>
  <c r="H76" i="1"/>
  <c r="H75" i="1"/>
  <c r="H74" i="1"/>
  <c r="H73" i="1"/>
  <c r="H72" i="1"/>
  <c r="H71" i="1"/>
  <c r="H70" i="1"/>
  <c r="H65" i="1"/>
  <c r="H64" i="1"/>
  <c r="H63" i="1"/>
  <c r="H60" i="1"/>
  <c r="H59" i="1"/>
  <c r="H56" i="1"/>
  <c r="H55" i="1"/>
  <c r="H54" i="1"/>
  <c r="H53" i="1"/>
  <c r="H52" i="1"/>
  <c r="H51" i="1"/>
  <c r="H50" i="1"/>
  <c r="H47" i="1"/>
  <c r="H46" i="1"/>
  <c r="H45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3" i="1"/>
  <c r="H12" i="1"/>
  <c r="H14" i="1" s="1"/>
  <c r="H11" i="1"/>
  <c r="H10" i="1"/>
  <c r="O99" i="1"/>
  <c r="N99" i="1"/>
  <c r="M99" i="1"/>
  <c r="M100" i="1" s="1"/>
  <c r="K99" i="1"/>
  <c r="J99" i="1"/>
  <c r="J100" i="1" s="1"/>
  <c r="I99" i="1"/>
  <c r="I100" i="1" s="1"/>
  <c r="G99" i="1"/>
  <c r="F99" i="1"/>
  <c r="N100" i="1"/>
  <c r="K100" i="1"/>
  <c r="F100" i="1"/>
  <c r="E99" i="1"/>
  <c r="E100" i="1" s="1"/>
  <c r="O100" i="1"/>
  <c r="G100" i="1"/>
  <c r="P97" i="1"/>
  <c r="O97" i="1"/>
  <c r="N97" i="1"/>
  <c r="M97" i="1"/>
  <c r="L97" i="1"/>
  <c r="K97" i="1"/>
  <c r="J97" i="1"/>
  <c r="I97" i="1"/>
  <c r="H97" i="1"/>
  <c r="G97" i="1"/>
  <c r="F97" i="1"/>
  <c r="E97" i="1"/>
  <c r="O89" i="1"/>
  <c r="N89" i="1"/>
  <c r="M89" i="1"/>
  <c r="K89" i="1"/>
  <c r="J89" i="1"/>
  <c r="I89" i="1"/>
  <c r="G89" i="1"/>
  <c r="F89" i="1"/>
  <c r="E89" i="1"/>
  <c r="O80" i="1"/>
  <c r="N80" i="1"/>
  <c r="M80" i="1"/>
  <c r="K80" i="1"/>
  <c r="J80" i="1"/>
  <c r="I80" i="1"/>
  <c r="H80" i="1"/>
  <c r="G80" i="1"/>
  <c r="F80" i="1"/>
  <c r="E80" i="1"/>
  <c r="P66" i="1"/>
  <c r="O66" i="1"/>
  <c r="N66" i="1"/>
  <c r="M66" i="1"/>
  <c r="L66" i="1"/>
  <c r="K66" i="1"/>
  <c r="J66" i="1"/>
  <c r="I66" i="1"/>
  <c r="H66" i="1"/>
  <c r="G66" i="1"/>
  <c r="F66" i="1"/>
  <c r="E66" i="1"/>
  <c r="O61" i="1"/>
  <c r="N61" i="1"/>
  <c r="M61" i="1"/>
  <c r="L61" i="1"/>
  <c r="K61" i="1"/>
  <c r="J61" i="1"/>
  <c r="I61" i="1"/>
  <c r="H61" i="1"/>
  <c r="G61" i="1"/>
  <c r="F61" i="1"/>
  <c r="E61" i="1"/>
  <c r="P57" i="1"/>
  <c r="O57" i="1"/>
  <c r="N57" i="1"/>
  <c r="M57" i="1"/>
  <c r="L57" i="1"/>
  <c r="K57" i="1"/>
  <c r="J57" i="1"/>
  <c r="I57" i="1"/>
  <c r="H57" i="1"/>
  <c r="G57" i="1"/>
  <c r="F57" i="1"/>
  <c r="E57" i="1"/>
  <c r="O48" i="1"/>
  <c r="N48" i="1"/>
  <c r="M48" i="1"/>
  <c r="K48" i="1"/>
  <c r="J48" i="1"/>
  <c r="I48" i="1"/>
  <c r="H48" i="1"/>
  <c r="G48" i="1"/>
  <c r="F48" i="1"/>
  <c r="E48" i="1"/>
  <c r="O43" i="1"/>
  <c r="N43" i="1"/>
  <c r="M43" i="1"/>
  <c r="K43" i="1"/>
  <c r="J43" i="1"/>
  <c r="I43" i="1"/>
  <c r="H43" i="1"/>
  <c r="G43" i="1"/>
  <c r="F43" i="1"/>
  <c r="E43" i="1"/>
  <c r="O14" i="1"/>
  <c r="N14" i="1"/>
  <c r="M14" i="1"/>
  <c r="L14" i="1"/>
  <c r="K14" i="1"/>
  <c r="J14" i="1"/>
  <c r="I14" i="1"/>
  <c r="G14" i="1"/>
  <c r="F14" i="1"/>
  <c r="E14" i="1"/>
  <c r="M18" i="5" l="1"/>
  <c r="M21" i="5" s="1"/>
  <c r="J18" i="5"/>
  <c r="J21" i="5"/>
  <c r="G18" i="5"/>
  <c r="G21" i="5" s="1"/>
  <c r="N26" i="3"/>
  <c r="N10" i="3"/>
  <c r="P99" i="1"/>
  <c r="P100" i="1" s="1"/>
  <c r="L99" i="1"/>
  <c r="L100" i="1" s="1"/>
  <c r="H99" i="1"/>
  <c r="H100" i="1" s="1"/>
</calcChain>
</file>

<file path=xl/sharedStrings.xml><?xml version="1.0" encoding="utf-8"?>
<sst xmlns="http://schemas.openxmlformats.org/spreadsheetml/2006/main" count="214" uniqueCount="110">
  <si>
    <t>University of Oklahoma, Norman On-Campus</t>
  </si>
  <si>
    <t>Final Credit Hour Enrollment Report, Summer 2023</t>
  </si>
  <si>
    <t>Gibbs Architecture</t>
  </si>
  <si>
    <t>Architecture</t>
  </si>
  <si>
    <t>Construction Science</t>
  </si>
  <si>
    <t>Interior Design</t>
  </si>
  <si>
    <t>Subtotal</t>
  </si>
  <si>
    <t>Dodge Arts &amp; Sciences</t>
  </si>
  <si>
    <t>African &amp; African American Studies</t>
  </si>
  <si>
    <t>Anthropology</t>
  </si>
  <si>
    <t>Biology</t>
  </si>
  <si>
    <t>Chemistry &amp; Biochemistry</t>
  </si>
  <si>
    <t>Classics &amp; Letters</t>
  </si>
  <si>
    <t>Communication</t>
  </si>
  <si>
    <t>Economics</t>
  </si>
  <si>
    <t>English</t>
  </si>
  <si>
    <t>Environmental Studies</t>
  </si>
  <si>
    <t>Film &amp; Media Studies</t>
  </si>
  <si>
    <t>Health &amp; Exercise Science</t>
  </si>
  <si>
    <t>History</t>
  </si>
  <si>
    <t>Human Relations</t>
  </si>
  <si>
    <t>Library &amp; Information Studies</t>
  </si>
  <si>
    <t>Mathematics</t>
  </si>
  <si>
    <t>Microbiology &amp; Plant Biology</t>
  </si>
  <si>
    <t>Modern Languages, Lit. &amp; Ling.</t>
  </si>
  <si>
    <t>Native American Studies</t>
  </si>
  <si>
    <t>Philosophy</t>
  </si>
  <si>
    <t>Physics &amp; Astronomy</t>
  </si>
  <si>
    <t>Political Science</t>
  </si>
  <si>
    <t>Psychology</t>
  </si>
  <si>
    <t>Social Work</t>
  </si>
  <si>
    <t>Sociology</t>
  </si>
  <si>
    <t>Women's &amp; Gender Studies</t>
  </si>
  <si>
    <t>Aviation</t>
  </si>
  <si>
    <t>Geography &amp; Environ. Sustain.</t>
  </si>
  <si>
    <t>Meteorology</t>
  </si>
  <si>
    <t>Price Business</t>
  </si>
  <si>
    <t>Accounting</t>
  </si>
  <si>
    <t>Business Administration</t>
  </si>
  <si>
    <t>Entrepreneurship &amp; Economic Dev.</t>
  </si>
  <si>
    <t>Finance</t>
  </si>
  <si>
    <t>Management &amp; Int'l Business</t>
  </si>
  <si>
    <t>Management Information Systems</t>
  </si>
  <si>
    <t>Marketing &amp; Supply Chain Mgmt.</t>
  </si>
  <si>
    <t>Petroleum &amp; Geological Engr.</t>
  </si>
  <si>
    <t>Jeannine Rainbolt Education</t>
  </si>
  <si>
    <t>Educ. Ldrshp. &amp; Policy Studies</t>
  </si>
  <si>
    <t>Educational Psychology</t>
  </si>
  <si>
    <t>Instr. Ldrshp. &amp; Acad. Curriculum</t>
  </si>
  <si>
    <t>Gallogly Engineering</t>
  </si>
  <si>
    <t>Aerospace &amp; Mechanical Engr.</t>
  </si>
  <si>
    <t>Biomedical Engineering</t>
  </si>
  <si>
    <t>Chemical, Biol., &amp; Mat. Engr.</t>
  </si>
  <si>
    <t>Civil Engr. &amp; Environmental Sci.</t>
  </si>
  <si>
    <t>Computer Science</t>
  </si>
  <si>
    <t>Electrical &amp; Computer Engr.</t>
  </si>
  <si>
    <t>Industrial &amp; Systems Engineering</t>
  </si>
  <si>
    <t xml:space="preserve">  Engineering</t>
  </si>
  <si>
    <t xml:space="preserve">  Engineering Physics</t>
  </si>
  <si>
    <t>Dance</t>
  </si>
  <si>
    <t>Drama</t>
  </si>
  <si>
    <t>Music</t>
  </si>
  <si>
    <t>Musical Theatre</t>
  </si>
  <si>
    <t>Col of Fine Arts</t>
  </si>
  <si>
    <t>Boren International Studies</t>
  </si>
  <si>
    <t>Law</t>
  </si>
  <si>
    <t>Provost Direct</t>
  </si>
  <si>
    <t>Expository Writing Program</t>
  </si>
  <si>
    <t>University Course</t>
  </si>
  <si>
    <t>University College</t>
  </si>
  <si>
    <t>University Total</t>
  </si>
  <si>
    <t>Resident</t>
  </si>
  <si>
    <t>Nonresident</t>
  </si>
  <si>
    <t>Total</t>
  </si>
  <si>
    <t>Lower</t>
  </si>
  <si>
    <t>Upper</t>
  </si>
  <si>
    <t>Graduate</t>
  </si>
  <si>
    <t>Including Withdrawals</t>
  </si>
  <si>
    <t>Plan, Landscape Arch, &amp; Design</t>
  </si>
  <si>
    <t>Marketing &amp; Supply Chain Management</t>
  </si>
  <si>
    <t>Educational Leadership &amp; Policy Studies</t>
  </si>
  <si>
    <t>Instructional Leadership &amp; Academic Curriculum</t>
  </si>
  <si>
    <t>Electrical &amp; Computer Engineering</t>
  </si>
  <si>
    <t>Art</t>
  </si>
  <si>
    <t>Art History</t>
  </si>
  <si>
    <t>McClendon Honors</t>
  </si>
  <si>
    <t>Academic Affairs</t>
  </si>
  <si>
    <t>Liberal Studies</t>
  </si>
  <si>
    <t>Geology &amp; Geophysics</t>
  </si>
  <si>
    <t>College of Engineering</t>
  </si>
  <si>
    <t>History of Science, Tech, &amp; Med</t>
  </si>
  <si>
    <t>University of Oklahoma, Tulsa Norman Campus Programs</t>
  </si>
  <si>
    <t>Library and Informational Studies</t>
  </si>
  <si>
    <t>OU-Tulsa Norman Campus Programs Total</t>
  </si>
  <si>
    <t>Educational &amp; General Funded Credit Hours</t>
  </si>
  <si>
    <t>Professional &amp; Continuing Studies</t>
  </si>
  <si>
    <t>University of Oklahoma</t>
  </si>
  <si>
    <t>Norman Campus</t>
  </si>
  <si>
    <t>Extended Campus - Center for Independent and Distance Learning</t>
  </si>
  <si>
    <t>Extended Campus - Liberal Studies</t>
  </si>
  <si>
    <t>Dodge Family Arts &amp; Sciences</t>
  </si>
  <si>
    <t>Atmospheric &amp; Geographic Sciences</t>
  </si>
  <si>
    <t>Mewbourne Earth &amp; Energy</t>
  </si>
  <si>
    <t>Weitzenhoffer Family Fine Arts</t>
  </si>
  <si>
    <t>Gaylord Journalism and Mass Comm.</t>
  </si>
  <si>
    <t>University Total without Law</t>
  </si>
  <si>
    <t>Extended Campus - North America &amp; Europe Courses</t>
  </si>
  <si>
    <t>Religious Studies</t>
  </si>
  <si>
    <t>Geography &amp; Environmental Sustainability</t>
  </si>
  <si>
    <t>Graduate/Professional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</si>
</sst>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Univers (W1)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Segoe UI"/>
      <family val="2"/>
    </font>
    <font>
      <u/>
      <sz val="10"/>
      <color indexed="12"/>
      <name val="Verdana"/>
      <family val="2"/>
    </font>
    <font>
      <sz val="10"/>
      <name val="Verdana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3" fillId="0" borderId="0"/>
    <xf numFmtId="0" fontId="9" fillId="0" borderId="0"/>
    <xf numFmtId="0" fontId="9" fillId="0" borderId="0"/>
    <xf numFmtId="0" fontId="5" fillId="0" borderId="0"/>
    <xf numFmtId="43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4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/>
    <xf numFmtId="37" fontId="8" fillId="0" borderId="0" xfId="4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37" fontId="7" fillId="0" borderId="1" xfId="4" applyNumberFormat="1" applyFont="1" applyBorder="1" applyAlignment="1">
      <alignment horizontal="center"/>
    </xf>
    <xf numFmtId="37" fontId="7" fillId="0" borderId="2" xfId="4" applyNumberFormat="1" applyFont="1" applyBorder="1" applyAlignment="1">
      <alignment horizontal="center"/>
    </xf>
    <xf numFmtId="37" fontId="7" fillId="0" borderId="6" xfId="4" applyNumberFormat="1" applyFont="1" applyBorder="1" applyAlignment="1">
      <alignment horizontal="center"/>
    </xf>
    <xf numFmtId="37" fontId="7" fillId="0" borderId="7" xfId="4" applyNumberFormat="1" applyFont="1" applyBorder="1" applyAlignment="1">
      <alignment horizontal="center"/>
    </xf>
    <xf numFmtId="37" fontId="6" fillId="0" borderId="3" xfId="4" applyNumberFormat="1" applyFont="1" applyBorder="1" applyAlignment="1">
      <alignment horizontal="left" indent="1"/>
    </xf>
    <xf numFmtId="0" fontId="12" fillId="0" borderId="3" xfId="0" applyFont="1" applyBorder="1"/>
    <xf numFmtId="0" fontId="12" fillId="0" borderId="6" xfId="0" applyFont="1" applyBorder="1"/>
    <xf numFmtId="0" fontId="12" fillId="0" borderId="7" xfId="0" applyFont="1" applyBorder="1"/>
    <xf numFmtId="37" fontId="7" fillId="0" borderId="0" xfId="4" applyNumberFormat="1" applyFont="1" applyAlignment="1">
      <alignment horizontal="center"/>
    </xf>
    <xf numFmtId="37" fontId="7" fillId="0" borderId="5" xfId="4" applyNumberFormat="1" applyFont="1" applyBorder="1" applyAlignment="1">
      <alignment horizontal="center"/>
    </xf>
    <xf numFmtId="37" fontId="7" fillId="0" borderId="8" xfId="4" applyNumberFormat="1" applyFont="1" applyBorder="1" applyAlignment="1">
      <alignment horizontal="center"/>
    </xf>
    <xf numFmtId="0" fontId="6" fillId="0" borderId="3" xfId="4" applyFont="1" applyBorder="1" applyAlignment="1">
      <alignment horizontal="left" indent="1"/>
    </xf>
    <xf numFmtId="37" fontId="6" fillId="0" borderId="3" xfId="4" applyNumberFormat="1" applyFont="1" applyBorder="1" applyAlignment="1">
      <alignment horizontal="left"/>
    </xf>
    <xf numFmtId="0" fontId="2" fillId="0" borderId="0" xfId="0" applyFont="1"/>
    <xf numFmtId="0" fontId="12" fillId="0" borderId="3" xfId="0" applyFont="1" applyBorder="1" applyAlignment="1">
      <alignment horizontal="left" indent="1"/>
    </xf>
    <xf numFmtId="37" fontId="6" fillId="0" borderId="6" xfId="4" applyNumberFormat="1" applyFont="1" applyBorder="1" applyAlignment="1">
      <alignment horizontal="left"/>
    </xf>
    <xf numFmtId="37" fontId="12" fillId="0" borderId="0" xfId="0" applyNumberFormat="1" applyFont="1" applyAlignment="1">
      <alignment horizontal="right"/>
    </xf>
    <xf numFmtId="37" fontId="12" fillId="0" borderId="1" xfId="0" applyNumberFormat="1" applyFont="1" applyBorder="1" applyAlignment="1">
      <alignment horizontal="right"/>
    </xf>
    <xf numFmtId="37" fontId="12" fillId="0" borderId="2" xfId="0" applyNumberFormat="1" applyFont="1" applyBorder="1" applyAlignment="1">
      <alignment horizontal="right"/>
    </xf>
    <xf numFmtId="37" fontId="12" fillId="0" borderId="5" xfId="0" applyNumberFormat="1" applyFont="1" applyBorder="1" applyAlignment="1">
      <alignment horizontal="right"/>
    </xf>
    <xf numFmtId="37" fontId="12" fillId="0" borderId="9" xfId="0" applyNumberFormat="1" applyFont="1" applyBorder="1" applyAlignment="1">
      <alignment horizontal="right"/>
    </xf>
    <xf numFmtId="37" fontId="12" fillId="0" borderId="6" xfId="0" applyNumberFormat="1" applyFont="1" applyBorder="1" applyAlignment="1">
      <alignment horizontal="right"/>
    </xf>
    <xf numFmtId="37" fontId="12" fillId="0" borderId="7" xfId="0" applyNumberFormat="1" applyFont="1" applyBorder="1" applyAlignment="1">
      <alignment horizontal="right"/>
    </xf>
    <xf numFmtId="37" fontId="12" fillId="0" borderId="8" xfId="0" applyNumberFormat="1" applyFont="1" applyBorder="1" applyAlignment="1">
      <alignment horizontal="right"/>
    </xf>
    <xf numFmtId="37" fontId="12" fillId="0" borderId="11" xfId="0" applyNumberFormat="1" applyFont="1" applyBorder="1" applyAlignment="1">
      <alignment horizontal="right"/>
    </xf>
    <xf numFmtId="0" fontId="14" fillId="0" borderId="12" xfId="0" applyFont="1" applyBorder="1"/>
    <xf numFmtId="0" fontId="14" fillId="0" borderId="10" xfId="0" applyFont="1" applyBorder="1"/>
    <xf numFmtId="37" fontId="14" fillId="0" borderId="12" xfId="0" applyNumberFormat="1" applyFont="1" applyBorder="1" applyAlignment="1">
      <alignment horizontal="right"/>
    </xf>
    <xf numFmtId="37" fontId="14" fillId="0" borderId="10" xfId="0" applyNumberFormat="1" applyFont="1" applyBorder="1" applyAlignment="1">
      <alignment horizontal="right"/>
    </xf>
    <xf numFmtId="37" fontId="14" fillId="0" borderId="11" xfId="0" applyNumberFormat="1" applyFont="1" applyBorder="1" applyAlignment="1">
      <alignment horizontal="right"/>
    </xf>
    <xf numFmtId="0" fontId="14" fillId="0" borderId="0" xfId="0" applyFont="1"/>
    <xf numFmtId="37" fontId="7" fillId="0" borderId="3" xfId="4" applyNumberFormat="1" applyFont="1" applyBorder="1" applyAlignment="1">
      <alignment horizontal="center"/>
    </xf>
    <xf numFmtId="37" fontId="7" fillId="0" borderId="9" xfId="4" applyNumberFormat="1" applyFont="1" applyBorder="1" applyAlignment="1">
      <alignment horizontal="center"/>
    </xf>
    <xf numFmtId="0" fontId="14" fillId="0" borderId="1" xfId="0" applyFont="1" applyBorder="1"/>
    <xf numFmtId="0" fontId="14" fillId="0" borderId="2" xfId="0" applyFont="1" applyBorder="1"/>
    <xf numFmtId="37" fontId="14" fillId="0" borderId="1" xfId="0" applyNumberFormat="1" applyFont="1" applyBorder="1" applyAlignment="1">
      <alignment horizontal="right"/>
    </xf>
    <xf numFmtId="37" fontId="14" fillId="0" borderId="2" xfId="0" applyNumberFormat="1" applyFont="1" applyBorder="1" applyAlignment="1">
      <alignment horizontal="right"/>
    </xf>
    <xf numFmtId="37" fontId="14" fillId="0" borderId="5" xfId="0" applyNumberFormat="1" applyFont="1" applyBorder="1" applyAlignment="1">
      <alignment horizontal="right"/>
    </xf>
    <xf numFmtId="37" fontId="12" fillId="0" borderId="3" xfId="0" applyNumberFormat="1" applyFont="1" applyBorder="1" applyAlignment="1">
      <alignment horizontal="right" vertical="top"/>
    </xf>
    <xf numFmtId="37" fontId="12" fillId="0" borderId="0" xfId="0" applyNumberFormat="1" applyFont="1" applyAlignment="1">
      <alignment horizontal="right" vertical="top"/>
    </xf>
    <xf numFmtId="37" fontId="12" fillId="0" borderId="12" xfId="0" applyNumberFormat="1" applyFont="1" applyBorder="1" applyAlignment="1">
      <alignment horizontal="right" vertical="top"/>
    </xf>
    <xf numFmtId="37" fontId="12" fillId="0" borderId="10" xfId="0" applyNumberFormat="1" applyFont="1" applyBorder="1" applyAlignment="1">
      <alignment horizontal="right" vertical="top"/>
    </xf>
    <xf numFmtId="37" fontId="12" fillId="0" borderId="6" xfId="0" applyNumberFormat="1" applyFont="1" applyBorder="1" applyAlignment="1">
      <alignment horizontal="right" vertical="top"/>
    </xf>
    <xf numFmtId="37" fontId="12" fillId="0" borderId="7" xfId="0" applyNumberFormat="1" applyFont="1" applyBorder="1" applyAlignment="1">
      <alignment horizontal="right" vertical="top"/>
    </xf>
    <xf numFmtId="37" fontId="14" fillId="0" borderId="1" xfId="0" applyNumberFormat="1" applyFont="1" applyBorder="1" applyAlignment="1">
      <alignment horizontal="right" vertical="top"/>
    </xf>
    <xf numFmtId="37" fontId="14" fillId="0" borderId="2" xfId="0" applyNumberFormat="1" applyFont="1" applyBorder="1" applyAlignment="1">
      <alignment horizontal="right" vertical="top"/>
    </xf>
    <xf numFmtId="0" fontId="12" fillId="0" borderId="6" xfId="0" applyFont="1" applyBorder="1" applyAlignment="1">
      <alignment horizontal="left" indent="1"/>
    </xf>
    <xf numFmtId="37" fontId="12" fillId="0" borderId="1" xfId="0" applyNumberFormat="1" applyFont="1" applyBorder="1" applyAlignment="1">
      <alignment horizontal="right" vertical="top"/>
    </xf>
    <xf numFmtId="37" fontId="12" fillId="0" borderId="2" xfId="0" applyNumberFormat="1" applyFont="1" applyBorder="1" applyAlignment="1">
      <alignment horizontal="right" vertical="top"/>
    </xf>
    <xf numFmtId="37" fontId="8" fillId="0" borderId="0" xfId="4" applyNumberFormat="1" applyFont="1"/>
    <xf numFmtId="0" fontId="14" fillId="0" borderId="5" xfId="0" applyFont="1" applyBorder="1"/>
    <xf numFmtId="0" fontId="12" fillId="0" borderId="1" xfId="0" applyFont="1" applyBorder="1"/>
    <xf numFmtId="0" fontId="12" fillId="0" borderId="2" xfId="0" applyFont="1" applyBorder="1"/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3" xfId="0" applyFont="1" applyBorder="1"/>
    <xf numFmtId="37" fontId="12" fillId="0" borderId="15" xfId="0" applyNumberFormat="1" applyFont="1" applyBorder="1" applyAlignment="1">
      <alignment horizontal="right" vertical="top"/>
    </xf>
    <xf numFmtId="37" fontId="12" fillId="0" borderId="4" xfId="0" applyNumberFormat="1" applyFont="1" applyBorder="1" applyAlignment="1">
      <alignment horizontal="right" vertical="top"/>
    </xf>
    <xf numFmtId="37" fontId="14" fillId="0" borderId="13" xfId="0" applyNumberFormat="1" applyFont="1" applyBorder="1" applyAlignment="1">
      <alignment horizontal="right"/>
    </xf>
    <xf numFmtId="37" fontId="12" fillId="0" borderId="14" xfId="0" applyNumberFormat="1" applyFont="1" applyBorder="1" applyAlignment="1">
      <alignment horizontal="right" vertical="top"/>
    </xf>
    <xf numFmtId="0" fontId="12" fillId="0" borderId="6" xfId="0" applyFont="1" applyBorder="1" applyAlignment="1">
      <alignment horizontal="left"/>
    </xf>
    <xf numFmtId="0" fontId="14" fillId="0" borderId="6" xfId="0" applyFont="1" applyBorder="1"/>
    <xf numFmtId="0" fontId="14" fillId="0" borderId="7" xfId="0" applyFont="1" applyBorder="1"/>
    <xf numFmtId="37" fontId="14" fillId="0" borderId="15" xfId="0" applyNumberFormat="1" applyFont="1" applyBorder="1"/>
    <xf numFmtId="37" fontId="8" fillId="0" borderId="0" xfId="4" applyNumberFormat="1" applyFont="1" applyAlignment="1">
      <alignment horizontal="center"/>
    </xf>
    <xf numFmtId="37" fontId="7" fillId="0" borderId="1" xfId="4" applyNumberFormat="1" applyFont="1" applyBorder="1" applyAlignment="1">
      <alignment horizontal="center"/>
    </xf>
    <xf numFmtId="37" fontId="7" fillId="0" borderId="2" xfId="4" applyNumberFormat="1" applyFont="1" applyBorder="1" applyAlignment="1">
      <alignment horizontal="center"/>
    </xf>
    <xf numFmtId="37" fontId="7" fillId="0" borderId="5" xfId="4" applyNumberFormat="1" applyFont="1" applyBorder="1" applyAlignment="1">
      <alignment horizontal="center"/>
    </xf>
    <xf numFmtId="37" fontId="15" fillId="0" borderId="1" xfId="4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5" xfId="0" applyFont="1" applyBorder="1" applyAlignment="1">
      <alignment horizontal="center"/>
    </xf>
  </cellXfs>
  <cellStyles count="28">
    <cellStyle name="Comma 2" xfId="11" xr:uid="{5F8BB86F-F777-409E-930D-E8A855A54EEE}"/>
    <cellStyle name="Comma 2 2" xfId="18" xr:uid="{4E392BB0-5D5D-4888-B1BB-FAB24C9C3E1D}"/>
    <cellStyle name="Comma 3" xfId="17" xr:uid="{4EE798C5-4C08-462C-97DE-D943E5281584}"/>
    <cellStyle name="Comma 3 2" xfId="24" xr:uid="{98B37F00-6C71-426B-AF2C-C8017CB278C2}"/>
    <cellStyle name="Comma 6" xfId="5" xr:uid="{88D1D81B-F0A3-400F-A2BC-648048FF4E06}"/>
    <cellStyle name="Comma 6 2" xfId="12" xr:uid="{158AF8C4-78DD-4BEF-BFBD-8CDCDC986CC5}"/>
    <cellStyle name="Hyperlink 2" xfId="14" xr:uid="{6504062C-2BD1-4C74-AD33-318CF142F48D}"/>
    <cellStyle name="Normal" xfId="0" builtinId="0"/>
    <cellStyle name="Normal 10" xfId="1" xr:uid="{FF78B4A6-0BF2-4FA1-BCF6-B5F3412E9C4D}"/>
    <cellStyle name="Normal 2" xfId="15" xr:uid="{A4C79C53-AF39-4903-9DDA-E9FDEA93887E}"/>
    <cellStyle name="Normal 2 2" xfId="19" xr:uid="{B25F20C7-AC39-4E26-890D-CA2D98B35322}"/>
    <cellStyle name="Normal 3" xfId="10" xr:uid="{DFEF9FCE-DE0D-4F49-898B-4BFD39D59970}"/>
    <cellStyle name="Normal 3 2" xfId="20" xr:uid="{F29EE4C7-7210-4A04-9DD4-864B24CC10E1}"/>
    <cellStyle name="Normal 3 3" xfId="23" xr:uid="{24E489E7-C90A-4352-B0DC-6BD95193B7EB}"/>
    <cellStyle name="Normal 4" xfId="2" xr:uid="{421903C0-8267-4215-B88D-59A7773365DE}"/>
    <cellStyle name="Normal 4 2" xfId="7" xr:uid="{7A5AC637-B9FE-4ACB-BA8C-4FC8371221F5}"/>
    <cellStyle name="Normal 4 3" xfId="6" xr:uid="{E8B1760B-BFCD-49AB-81B8-17782BC7F372}"/>
    <cellStyle name="Normal 5" xfId="3" xr:uid="{51A33727-83D0-4E3B-88C6-22795E9AAA66}"/>
    <cellStyle name="Normal 5 2" xfId="9" xr:uid="{E1941341-6B8E-49ED-9F1B-6EC06F616601}"/>
    <cellStyle name="Normal 5 3" xfId="8" xr:uid="{7D03D889-291B-4708-A653-0F357BD3BAD0}"/>
    <cellStyle name="Normal 6" xfId="13" xr:uid="{C1D72EC5-271C-4052-BB0E-281C651BB7FC}"/>
    <cellStyle name="Normal 6 2" xfId="21" xr:uid="{D253755B-3C4D-43D1-A21B-6C2B12B511D3}"/>
    <cellStyle name="Normal 7" xfId="22" xr:uid="{3A1F3346-2708-45C8-AB16-0EA6E96609D7}"/>
    <cellStyle name="Normal 7 2" xfId="25" xr:uid="{873C13FA-FB76-4966-9A7D-DC3D23A8C1F4}"/>
    <cellStyle name="Normal 8" xfId="26" xr:uid="{40EF5C02-EA59-4BB1-803D-2BA6445A0BEB}"/>
    <cellStyle name="Normal 9" xfId="27" xr:uid="{448F219A-0771-476A-94E4-C3721A553012}"/>
    <cellStyle name="Normal_Fall-00p" xfId="4" xr:uid="{9CB32162-9522-4153-902A-7213978212EF}"/>
    <cellStyle name="Percent 2" xfId="16" xr:uid="{CEA8B39C-7391-4385-AB2E-7567E9A798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D63BC-6C98-43E9-BE53-B73C91344A88}">
  <dimension ref="A2:P100"/>
  <sheetViews>
    <sheetView tabSelected="1" workbookViewId="0">
      <selection activeCell="T12" sqref="T12"/>
    </sheetView>
    <sheetView tabSelected="1" workbookViewId="1"/>
  </sheetViews>
  <sheetFormatPr baseColWidth="10" defaultColWidth="8.83203125" defaultRowHeight="13" x14ac:dyDescent="0.15"/>
  <cols>
    <col min="1" max="16384" width="8.83203125" style="2"/>
  </cols>
  <sheetData>
    <row r="2" spans="1:16" s="3" customFormat="1" ht="16" x14ac:dyDescent="0.2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6" s="3" customFormat="1" ht="16" x14ac:dyDescent="0.2">
      <c r="A3" s="69" t="s">
        <v>94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6" s="3" customFormat="1" ht="16" x14ac:dyDescent="0.2">
      <c r="A4" s="69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6" s="3" customFormat="1" ht="16" x14ac:dyDescent="0.2">
      <c r="A5" s="69" t="s">
        <v>77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6" s="3" customFormat="1" ht="1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15">
      <c r="A7" s="4"/>
      <c r="B7" s="5"/>
      <c r="C7" s="5"/>
      <c r="D7" s="13"/>
      <c r="E7" s="70" t="s">
        <v>71</v>
      </c>
      <c r="F7" s="71"/>
      <c r="G7" s="71"/>
      <c r="H7" s="72"/>
      <c r="I7" s="70" t="s">
        <v>72</v>
      </c>
      <c r="J7" s="71"/>
      <c r="K7" s="71"/>
      <c r="L7" s="72"/>
      <c r="M7" s="73" t="s">
        <v>73</v>
      </c>
      <c r="N7" s="71"/>
      <c r="O7" s="71"/>
      <c r="P7" s="72"/>
    </row>
    <row r="8" spans="1:16" x14ac:dyDescent="0.15">
      <c r="A8" s="6"/>
      <c r="B8" s="7"/>
      <c r="C8" s="7"/>
      <c r="D8" s="14"/>
      <c r="E8" s="35" t="s">
        <v>74</v>
      </c>
      <c r="F8" s="12" t="s">
        <v>75</v>
      </c>
      <c r="G8" s="12" t="s">
        <v>76</v>
      </c>
      <c r="H8" s="36" t="s">
        <v>73</v>
      </c>
      <c r="I8" s="35" t="s">
        <v>74</v>
      </c>
      <c r="J8" s="12" t="s">
        <v>75</v>
      </c>
      <c r="K8" s="12" t="s">
        <v>76</v>
      </c>
      <c r="L8" s="36" t="s">
        <v>73</v>
      </c>
      <c r="M8" s="35" t="s">
        <v>74</v>
      </c>
      <c r="N8" s="12" t="s">
        <v>75</v>
      </c>
      <c r="O8" s="12" t="s">
        <v>76</v>
      </c>
      <c r="P8" s="36" t="s">
        <v>73</v>
      </c>
    </row>
    <row r="9" spans="1:16" s="34" customFormat="1" x14ac:dyDescent="0.15">
      <c r="A9" s="37" t="s">
        <v>2</v>
      </c>
      <c r="B9" s="38"/>
      <c r="C9" s="38"/>
      <c r="D9" s="38"/>
      <c r="E9" s="39"/>
      <c r="F9" s="40"/>
      <c r="G9" s="40"/>
      <c r="H9" s="41"/>
      <c r="I9" s="39"/>
      <c r="J9" s="40"/>
      <c r="K9" s="40"/>
      <c r="L9" s="41"/>
      <c r="M9" s="39"/>
      <c r="N9" s="40"/>
      <c r="O9" s="40"/>
      <c r="P9" s="41"/>
    </row>
    <row r="10" spans="1:16" x14ac:dyDescent="0.15">
      <c r="A10" s="8" t="s">
        <v>3</v>
      </c>
      <c r="E10" s="42">
        <v>0</v>
      </c>
      <c r="F10" s="43">
        <v>111</v>
      </c>
      <c r="G10" s="43">
        <v>30</v>
      </c>
      <c r="H10" s="24">
        <f>SUM(E10:G10)</f>
        <v>141</v>
      </c>
      <c r="I10" s="42">
        <v>0</v>
      </c>
      <c r="J10" s="43">
        <v>36</v>
      </c>
      <c r="K10" s="43">
        <v>11</v>
      </c>
      <c r="L10" s="24">
        <f t="shared" ref="L10:L13" si="0">SUM(I10:K10)</f>
        <v>47</v>
      </c>
      <c r="M10" s="42">
        <v>0</v>
      </c>
      <c r="N10" s="43">
        <v>147</v>
      </c>
      <c r="O10" s="43">
        <v>41</v>
      </c>
      <c r="P10" s="24">
        <f>SUM(M10:O10)</f>
        <v>188</v>
      </c>
    </row>
    <row r="11" spans="1:16" x14ac:dyDescent="0.15">
      <c r="A11" s="8" t="s">
        <v>4</v>
      </c>
      <c r="E11" s="42">
        <v>45</v>
      </c>
      <c r="F11" s="43">
        <v>54</v>
      </c>
      <c r="G11" s="43">
        <v>14</v>
      </c>
      <c r="H11" s="24">
        <f t="shared" ref="H11:H13" si="1">SUM(E11:G11)</f>
        <v>113</v>
      </c>
      <c r="I11" s="42">
        <v>12</v>
      </c>
      <c r="J11" s="43">
        <v>24</v>
      </c>
      <c r="K11" s="43">
        <v>93</v>
      </c>
      <c r="L11" s="24">
        <f t="shared" si="0"/>
        <v>129</v>
      </c>
      <c r="M11" s="42">
        <v>57</v>
      </c>
      <c r="N11" s="43">
        <v>78</v>
      </c>
      <c r="O11" s="43">
        <v>107</v>
      </c>
      <c r="P11" s="24">
        <f t="shared" ref="P11:P13" si="2">SUM(M11:O11)</f>
        <v>242</v>
      </c>
    </row>
    <row r="12" spans="1:16" x14ac:dyDescent="0.15">
      <c r="A12" s="8" t="s">
        <v>5</v>
      </c>
      <c r="E12" s="42">
        <v>0</v>
      </c>
      <c r="F12" s="43">
        <v>48</v>
      </c>
      <c r="G12" s="43">
        <v>36</v>
      </c>
      <c r="H12" s="24">
        <f t="shared" si="1"/>
        <v>84</v>
      </c>
      <c r="I12" s="42">
        <v>0</v>
      </c>
      <c r="J12" s="43">
        <v>19</v>
      </c>
      <c r="K12" s="43">
        <v>17</v>
      </c>
      <c r="L12" s="24">
        <f t="shared" si="0"/>
        <v>36</v>
      </c>
      <c r="M12" s="42">
        <v>0</v>
      </c>
      <c r="N12" s="43">
        <v>67</v>
      </c>
      <c r="O12" s="43">
        <v>53</v>
      </c>
      <c r="P12" s="24">
        <f t="shared" si="2"/>
        <v>120</v>
      </c>
    </row>
    <row r="13" spans="1:16" x14ac:dyDescent="0.15">
      <c r="A13" s="8" t="s">
        <v>78</v>
      </c>
      <c r="E13" s="42">
        <v>0</v>
      </c>
      <c r="F13" s="43">
        <v>24</v>
      </c>
      <c r="G13" s="43">
        <v>3</v>
      </c>
      <c r="H13" s="24">
        <f t="shared" si="1"/>
        <v>27</v>
      </c>
      <c r="I13" s="42">
        <v>0</v>
      </c>
      <c r="J13" s="43">
        <v>33</v>
      </c>
      <c r="K13" s="43">
        <v>9</v>
      </c>
      <c r="L13" s="24">
        <f t="shared" si="0"/>
        <v>42</v>
      </c>
      <c r="M13" s="42">
        <v>0</v>
      </c>
      <c r="N13" s="43">
        <v>57</v>
      </c>
      <c r="O13" s="43">
        <v>12</v>
      </c>
      <c r="P13" s="24">
        <f t="shared" si="2"/>
        <v>69</v>
      </c>
    </row>
    <row r="14" spans="1:16" x14ac:dyDescent="0.15">
      <c r="A14" s="10" t="s">
        <v>6</v>
      </c>
      <c r="B14" s="11"/>
      <c r="C14" s="11"/>
      <c r="D14" s="11"/>
      <c r="E14" s="25">
        <f>SUM(E10:E13)</f>
        <v>45</v>
      </c>
      <c r="F14" s="26">
        <f t="shared" ref="F14:P14" si="3">SUM(F10:F13)</f>
        <v>237</v>
      </c>
      <c r="G14" s="26">
        <f t="shared" si="3"/>
        <v>83</v>
      </c>
      <c r="H14" s="27">
        <f t="shared" si="3"/>
        <v>365</v>
      </c>
      <c r="I14" s="25">
        <f t="shared" si="3"/>
        <v>12</v>
      </c>
      <c r="J14" s="26">
        <f t="shared" si="3"/>
        <v>112</v>
      </c>
      <c r="K14" s="26">
        <f t="shared" si="3"/>
        <v>130</v>
      </c>
      <c r="L14" s="27">
        <f t="shared" si="3"/>
        <v>254</v>
      </c>
      <c r="M14" s="25">
        <f t="shared" si="3"/>
        <v>57</v>
      </c>
      <c r="N14" s="26">
        <f t="shared" si="3"/>
        <v>349</v>
      </c>
      <c r="O14" s="26">
        <f t="shared" si="3"/>
        <v>213</v>
      </c>
      <c r="P14" s="27">
        <f t="shared" si="3"/>
        <v>619</v>
      </c>
    </row>
    <row r="15" spans="1:16" s="34" customFormat="1" x14ac:dyDescent="0.15">
      <c r="A15" s="37" t="s">
        <v>100</v>
      </c>
      <c r="B15" s="38"/>
      <c r="C15" s="38"/>
      <c r="D15" s="38"/>
      <c r="E15" s="39"/>
      <c r="F15" s="40"/>
      <c r="G15" s="40"/>
      <c r="H15" s="41"/>
      <c r="I15" s="39"/>
      <c r="J15" s="40"/>
      <c r="K15" s="40"/>
      <c r="L15" s="41"/>
      <c r="M15" s="39"/>
      <c r="N15" s="40"/>
      <c r="O15" s="40"/>
      <c r="P15" s="41"/>
    </row>
    <row r="16" spans="1:16" x14ac:dyDescent="0.15">
      <c r="A16" s="15" t="s">
        <v>8</v>
      </c>
      <c r="E16" s="42">
        <v>42</v>
      </c>
      <c r="F16" s="43">
        <v>198</v>
      </c>
      <c r="G16" s="43">
        <v>0</v>
      </c>
      <c r="H16" s="24">
        <f t="shared" ref="H16:H42" si="4">SUM(E16:G16)</f>
        <v>240</v>
      </c>
      <c r="I16" s="42">
        <v>36</v>
      </c>
      <c r="J16" s="43">
        <v>63</v>
      </c>
      <c r="K16" s="43">
        <v>0</v>
      </c>
      <c r="L16" s="24">
        <f t="shared" ref="L16:L42" si="5">SUM(I16:K16)</f>
        <v>99</v>
      </c>
      <c r="M16" s="42">
        <v>78</v>
      </c>
      <c r="N16" s="43">
        <v>261</v>
      </c>
      <c r="O16" s="43">
        <v>0</v>
      </c>
      <c r="P16" s="24">
        <f t="shared" ref="P16:P42" si="6">SUM(M16:O16)</f>
        <v>339</v>
      </c>
    </row>
    <row r="17" spans="1:16" x14ac:dyDescent="0.15">
      <c r="A17" s="8" t="s">
        <v>9</v>
      </c>
      <c r="E17" s="42">
        <v>306</v>
      </c>
      <c r="F17" s="43">
        <v>26</v>
      </c>
      <c r="G17" s="43">
        <v>0</v>
      </c>
      <c r="H17" s="24">
        <f t="shared" si="4"/>
        <v>332</v>
      </c>
      <c r="I17" s="42">
        <v>96</v>
      </c>
      <c r="J17" s="43">
        <v>6</v>
      </c>
      <c r="K17" s="43">
        <v>0</v>
      </c>
      <c r="L17" s="24">
        <f t="shared" si="5"/>
        <v>102</v>
      </c>
      <c r="M17" s="42">
        <v>402</v>
      </c>
      <c r="N17" s="43">
        <v>32</v>
      </c>
      <c r="O17" s="43">
        <v>0</v>
      </c>
      <c r="P17" s="24">
        <f t="shared" si="6"/>
        <v>434</v>
      </c>
    </row>
    <row r="18" spans="1:16" x14ac:dyDescent="0.15">
      <c r="A18" s="8" t="s">
        <v>10</v>
      </c>
      <c r="E18" s="42">
        <v>426</v>
      </c>
      <c r="F18" s="43">
        <v>419</v>
      </c>
      <c r="G18" s="43">
        <v>5</v>
      </c>
      <c r="H18" s="24">
        <f t="shared" si="4"/>
        <v>850</v>
      </c>
      <c r="I18" s="42">
        <v>103</v>
      </c>
      <c r="J18" s="43">
        <v>84</v>
      </c>
      <c r="K18" s="43">
        <v>21</v>
      </c>
      <c r="L18" s="24">
        <f t="shared" si="5"/>
        <v>208</v>
      </c>
      <c r="M18" s="42">
        <v>529</v>
      </c>
      <c r="N18" s="43">
        <v>503</v>
      </c>
      <c r="O18" s="43">
        <v>26</v>
      </c>
      <c r="P18" s="24">
        <f t="shared" si="6"/>
        <v>1058</v>
      </c>
    </row>
    <row r="19" spans="1:16" x14ac:dyDescent="0.15">
      <c r="A19" s="8" t="s">
        <v>11</v>
      </c>
      <c r="E19" s="42">
        <v>455</v>
      </c>
      <c r="F19" s="43">
        <v>495</v>
      </c>
      <c r="G19" s="43">
        <v>2</v>
      </c>
      <c r="H19" s="24">
        <f t="shared" si="4"/>
        <v>952</v>
      </c>
      <c r="I19" s="42">
        <v>95</v>
      </c>
      <c r="J19" s="43">
        <v>163</v>
      </c>
      <c r="K19" s="43">
        <v>39</v>
      </c>
      <c r="L19" s="24">
        <f t="shared" si="5"/>
        <v>297</v>
      </c>
      <c r="M19" s="42">
        <v>550</v>
      </c>
      <c r="N19" s="43">
        <v>658</v>
      </c>
      <c r="O19" s="43">
        <v>41</v>
      </c>
      <c r="P19" s="24">
        <f t="shared" si="6"/>
        <v>1249</v>
      </c>
    </row>
    <row r="20" spans="1:16" x14ac:dyDescent="0.15">
      <c r="A20" s="8" t="s">
        <v>12</v>
      </c>
      <c r="E20" s="42">
        <v>0</v>
      </c>
      <c r="F20" s="43">
        <v>60</v>
      </c>
      <c r="G20" s="43">
        <v>0</v>
      </c>
      <c r="H20" s="24">
        <f t="shared" si="4"/>
        <v>60</v>
      </c>
      <c r="I20" s="42">
        <v>0</v>
      </c>
      <c r="J20" s="43">
        <v>21</v>
      </c>
      <c r="K20" s="43">
        <v>0</v>
      </c>
      <c r="L20" s="24">
        <f t="shared" si="5"/>
        <v>21</v>
      </c>
      <c r="M20" s="42">
        <v>0</v>
      </c>
      <c r="N20" s="43">
        <v>81</v>
      </c>
      <c r="O20" s="43">
        <v>0</v>
      </c>
      <c r="P20" s="24">
        <f t="shared" si="6"/>
        <v>81</v>
      </c>
    </row>
    <row r="21" spans="1:16" x14ac:dyDescent="0.15">
      <c r="A21" s="8" t="s">
        <v>13</v>
      </c>
      <c r="E21" s="42">
        <v>129</v>
      </c>
      <c r="F21" s="43">
        <v>108</v>
      </c>
      <c r="G21" s="43">
        <v>3</v>
      </c>
      <c r="H21" s="24">
        <f t="shared" si="4"/>
        <v>240</v>
      </c>
      <c r="I21" s="42">
        <v>72</v>
      </c>
      <c r="J21" s="43">
        <v>168</v>
      </c>
      <c r="K21" s="43">
        <v>16</v>
      </c>
      <c r="L21" s="24">
        <f t="shared" si="5"/>
        <v>256</v>
      </c>
      <c r="M21" s="42">
        <v>201</v>
      </c>
      <c r="N21" s="43">
        <v>276</v>
      </c>
      <c r="O21" s="43">
        <v>19</v>
      </c>
      <c r="P21" s="24">
        <f t="shared" si="6"/>
        <v>496</v>
      </c>
    </row>
    <row r="22" spans="1:16" x14ac:dyDescent="0.15">
      <c r="A22" s="8" t="s">
        <v>7</v>
      </c>
      <c r="E22" s="42">
        <v>0</v>
      </c>
      <c r="F22" s="43">
        <v>234</v>
      </c>
      <c r="G22" s="43">
        <v>0</v>
      </c>
      <c r="H22" s="24">
        <f t="shared" si="4"/>
        <v>234</v>
      </c>
      <c r="I22" s="42">
        <v>0</v>
      </c>
      <c r="J22" s="43">
        <v>134</v>
      </c>
      <c r="K22" s="43">
        <v>0</v>
      </c>
      <c r="L22" s="24">
        <f t="shared" si="5"/>
        <v>134</v>
      </c>
      <c r="M22" s="42">
        <v>0</v>
      </c>
      <c r="N22" s="43">
        <v>368</v>
      </c>
      <c r="O22" s="43">
        <v>0</v>
      </c>
      <c r="P22" s="24">
        <f t="shared" si="6"/>
        <v>368</v>
      </c>
    </row>
    <row r="23" spans="1:16" x14ac:dyDescent="0.15">
      <c r="A23" s="8" t="s">
        <v>14</v>
      </c>
      <c r="E23" s="42">
        <v>318</v>
      </c>
      <c r="F23" s="43">
        <v>204</v>
      </c>
      <c r="G23" s="43">
        <v>0</v>
      </c>
      <c r="H23" s="24">
        <f t="shared" si="4"/>
        <v>522</v>
      </c>
      <c r="I23" s="42">
        <v>216</v>
      </c>
      <c r="J23" s="43">
        <v>114</v>
      </c>
      <c r="K23" s="43">
        <v>2</v>
      </c>
      <c r="L23" s="24">
        <f t="shared" si="5"/>
        <v>332</v>
      </c>
      <c r="M23" s="42">
        <v>534</v>
      </c>
      <c r="N23" s="43">
        <v>318</v>
      </c>
      <c r="O23" s="43">
        <v>2</v>
      </c>
      <c r="P23" s="24">
        <f t="shared" si="6"/>
        <v>854</v>
      </c>
    </row>
    <row r="24" spans="1:16" x14ac:dyDescent="0.15">
      <c r="A24" s="8" t="s">
        <v>15</v>
      </c>
      <c r="E24" s="42">
        <v>378</v>
      </c>
      <c r="F24" s="43">
        <v>204</v>
      </c>
      <c r="G24" s="43">
        <v>2</v>
      </c>
      <c r="H24" s="24">
        <f t="shared" si="4"/>
        <v>584</v>
      </c>
      <c r="I24" s="42">
        <v>204</v>
      </c>
      <c r="J24" s="43">
        <v>27</v>
      </c>
      <c r="K24" s="43">
        <v>0</v>
      </c>
      <c r="L24" s="24">
        <f t="shared" si="5"/>
        <v>231</v>
      </c>
      <c r="M24" s="42">
        <v>582</v>
      </c>
      <c r="N24" s="43">
        <v>231</v>
      </c>
      <c r="O24" s="43">
        <v>2</v>
      </c>
      <c r="P24" s="24">
        <f t="shared" si="6"/>
        <v>815</v>
      </c>
    </row>
    <row r="25" spans="1:16" x14ac:dyDescent="0.15">
      <c r="A25" s="8" t="s">
        <v>16</v>
      </c>
      <c r="E25" s="42">
        <v>0</v>
      </c>
      <c r="F25" s="43">
        <v>54</v>
      </c>
      <c r="G25" s="43">
        <v>0</v>
      </c>
      <c r="H25" s="24">
        <f t="shared" si="4"/>
        <v>54</v>
      </c>
      <c r="I25" s="42">
        <v>0</v>
      </c>
      <c r="J25" s="43">
        <v>27</v>
      </c>
      <c r="K25" s="43">
        <v>0</v>
      </c>
      <c r="L25" s="24">
        <f t="shared" si="5"/>
        <v>27</v>
      </c>
      <c r="M25" s="42">
        <v>0</v>
      </c>
      <c r="N25" s="43">
        <v>81</v>
      </c>
      <c r="O25" s="43">
        <v>0</v>
      </c>
      <c r="P25" s="24">
        <f t="shared" si="6"/>
        <v>81</v>
      </c>
    </row>
    <row r="26" spans="1:16" x14ac:dyDescent="0.15">
      <c r="A26" s="8" t="s">
        <v>17</v>
      </c>
      <c r="E26" s="42">
        <v>66</v>
      </c>
      <c r="F26" s="43">
        <v>30</v>
      </c>
      <c r="G26" s="43">
        <v>0</v>
      </c>
      <c r="H26" s="24">
        <f t="shared" si="4"/>
        <v>96</v>
      </c>
      <c r="I26" s="42">
        <v>39</v>
      </c>
      <c r="J26" s="43">
        <v>3</v>
      </c>
      <c r="K26" s="43">
        <v>0</v>
      </c>
      <c r="L26" s="24">
        <f t="shared" si="5"/>
        <v>42</v>
      </c>
      <c r="M26" s="42">
        <v>105</v>
      </c>
      <c r="N26" s="43">
        <v>33</v>
      </c>
      <c r="O26" s="43">
        <v>0</v>
      </c>
      <c r="P26" s="24">
        <f t="shared" si="6"/>
        <v>138</v>
      </c>
    </row>
    <row r="27" spans="1:16" x14ac:dyDescent="0.15">
      <c r="A27" s="8" t="s">
        <v>18</v>
      </c>
      <c r="E27" s="42">
        <v>300</v>
      </c>
      <c r="F27" s="43">
        <v>307</v>
      </c>
      <c r="G27" s="43">
        <v>4</v>
      </c>
      <c r="H27" s="24">
        <f t="shared" si="4"/>
        <v>611</v>
      </c>
      <c r="I27" s="42">
        <v>171</v>
      </c>
      <c r="J27" s="43">
        <v>198</v>
      </c>
      <c r="K27" s="43">
        <v>8</v>
      </c>
      <c r="L27" s="24">
        <f t="shared" si="5"/>
        <v>377</v>
      </c>
      <c r="M27" s="42">
        <v>471</v>
      </c>
      <c r="N27" s="43">
        <v>505</v>
      </c>
      <c r="O27" s="43">
        <v>12</v>
      </c>
      <c r="P27" s="24">
        <f t="shared" si="6"/>
        <v>988</v>
      </c>
    </row>
    <row r="28" spans="1:16" x14ac:dyDescent="0.15">
      <c r="A28" s="8" t="s">
        <v>19</v>
      </c>
      <c r="E28" s="42">
        <v>627</v>
      </c>
      <c r="F28" s="43">
        <v>255</v>
      </c>
      <c r="G28" s="43">
        <v>0</v>
      </c>
      <c r="H28" s="24">
        <f t="shared" si="4"/>
        <v>882</v>
      </c>
      <c r="I28" s="42">
        <v>390</v>
      </c>
      <c r="J28" s="43">
        <v>108</v>
      </c>
      <c r="K28" s="43">
        <v>2</v>
      </c>
      <c r="L28" s="24">
        <f t="shared" si="5"/>
        <v>500</v>
      </c>
      <c r="M28" s="42">
        <v>1017</v>
      </c>
      <c r="N28" s="43">
        <v>363</v>
      </c>
      <c r="O28" s="43">
        <v>2</v>
      </c>
      <c r="P28" s="24">
        <f t="shared" si="6"/>
        <v>1382</v>
      </c>
    </row>
    <row r="29" spans="1:16" x14ac:dyDescent="0.15">
      <c r="A29" s="8" t="s">
        <v>90</v>
      </c>
      <c r="E29" s="42">
        <v>12</v>
      </c>
      <c r="F29" s="43">
        <v>123</v>
      </c>
      <c r="G29" s="43">
        <v>0</v>
      </c>
      <c r="H29" s="24">
        <f t="shared" si="4"/>
        <v>135</v>
      </c>
      <c r="I29" s="42">
        <v>3</v>
      </c>
      <c r="J29" s="43">
        <v>57</v>
      </c>
      <c r="K29" s="43">
        <v>2</v>
      </c>
      <c r="L29" s="24">
        <f t="shared" si="5"/>
        <v>62</v>
      </c>
      <c r="M29" s="42">
        <v>15</v>
      </c>
      <c r="N29" s="43">
        <v>180</v>
      </c>
      <c r="O29" s="43">
        <v>2</v>
      </c>
      <c r="P29" s="24">
        <f t="shared" si="6"/>
        <v>197</v>
      </c>
    </row>
    <row r="30" spans="1:16" x14ac:dyDescent="0.15">
      <c r="A30" s="8" t="s">
        <v>20</v>
      </c>
      <c r="E30" s="42">
        <v>0</v>
      </c>
      <c r="F30" s="43">
        <v>432</v>
      </c>
      <c r="G30" s="43">
        <v>1104</v>
      </c>
      <c r="H30" s="24">
        <f t="shared" si="4"/>
        <v>1536</v>
      </c>
      <c r="I30" s="42">
        <v>0</v>
      </c>
      <c r="J30" s="43">
        <v>255</v>
      </c>
      <c r="K30" s="43">
        <v>751</v>
      </c>
      <c r="L30" s="24">
        <f t="shared" si="5"/>
        <v>1006</v>
      </c>
      <c r="M30" s="42">
        <v>0</v>
      </c>
      <c r="N30" s="43">
        <v>687</v>
      </c>
      <c r="O30" s="43">
        <v>1855</v>
      </c>
      <c r="P30" s="24">
        <f t="shared" si="6"/>
        <v>2542</v>
      </c>
    </row>
    <row r="31" spans="1:16" x14ac:dyDescent="0.15">
      <c r="A31" s="8" t="s">
        <v>21</v>
      </c>
      <c r="E31" s="42">
        <v>48</v>
      </c>
      <c r="F31" s="43">
        <v>48</v>
      </c>
      <c r="G31" s="43">
        <v>198</v>
      </c>
      <c r="H31" s="24">
        <f t="shared" si="4"/>
        <v>294</v>
      </c>
      <c r="I31" s="42">
        <v>36</v>
      </c>
      <c r="J31" s="43">
        <v>36</v>
      </c>
      <c r="K31" s="43">
        <v>66</v>
      </c>
      <c r="L31" s="24">
        <f t="shared" si="5"/>
        <v>138</v>
      </c>
      <c r="M31" s="42">
        <v>84</v>
      </c>
      <c r="N31" s="43">
        <v>84</v>
      </c>
      <c r="O31" s="43">
        <v>264</v>
      </c>
      <c r="P31" s="24">
        <f t="shared" si="6"/>
        <v>432</v>
      </c>
    </row>
    <row r="32" spans="1:16" x14ac:dyDescent="0.15">
      <c r="A32" s="8" t="s">
        <v>22</v>
      </c>
      <c r="E32" s="42">
        <v>989</v>
      </c>
      <c r="F32" s="43">
        <v>300</v>
      </c>
      <c r="G32" s="43">
        <v>2</v>
      </c>
      <c r="H32" s="24">
        <f t="shared" si="4"/>
        <v>1291</v>
      </c>
      <c r="I32" s="42">
        <v>332</v>
      </c>
      <c r="J32" s="43">
        <v>117</v>
      </c>
      <c r="K32" s="43">
        <v>3</v>
      </c>
      <c r="L32" s="24">
        <f t="shared" si="5"/>
        <v>452</v>
      </c>
      <c r="M32" s="42">
        <v>1321</v>
      </c>
      <c r="N32" s="43">
        <v>417</v>
      </c>
      <c r="O32" s="43">
        <v>5</v>
      </c>
      <c r="P32" s="24">
        <f t="shared" si="6"/>
        <v>1743</v>
      </c>
    </row>
    <row r="33" spans="1:16" x14ac:dyDescent="0.15">
      <c r="A33" s="8" t="s">
        <v>23</v>
      </c>
      <c r="E33" s="42">
        <v>45</v>
      </c>
      <c r="F33" s="43">
        <v>18</v>
      </c>
      <c r="G33" s="43">
        <v>39</v>
      </c>
      <c r="H33" s="24">
        <f t="shared" si="4"/>
        <v>102</v>
      </c>
      <c r="I33" s="42">
        <v>15</v>
      </c>
      <c r="J33" s="43">
        <v>3</v>
      </c>
      <c r="K33" s="43">
        <v>27</v>
      </c>
      <c r="L33" s="24">
        <f t="shared" si="5"/>
        <v>45</v>
      </c>
      <c r="M33" s="42">
        <v>60</v>
      </c>
      <c r="N33" s="43">
        <v>21</v>
      </c>
      <c r="O33" s="43">
        <v>66</v>
      </c>
      <c r="P33" s="24">
        <f t="shared" si="6"/>
        <v>147</v>
      </c>
    </row>
    <row r="34" spans="1:16" x14ac:dyDescent="0.15">
      <c r="A34" s="8" t="s">
        <v>24</v>
      </c>
      <c r="E34" s="42">
        <v>584</v>
      </c>
      <c r="F34" s="43">
        <v>117</v>
      </c>
      <c r="G34" s="43">
        <v>60</v>
      </c>
      <c r="H34" s="24">
        <f t="shared" si="4"/>
        <v>761</v>
      </c>
      <c r="I34" s="42">
        <v>177</v>
      </c>
      <c r="J34" s="43">
        <v>36</v>
      </c>
      <c r="K34" s="43">
        <v>42</v>
      </c>
      <c r="L34" s="24">
        <f t="shared" si="5"/>
        <v>255</v>
      </c>
      <c r="M34" s="42">
        <v>761</v>
      </c>
      <c r="N34" s="43">
        <v>153</v>
      </c>
      <c r="O34" s="43">
        <v>102</v>
      </c>
      <c r="P34" s="24">
        <f t="shared" si="6"/>
        <v>1016</v>
      </c>
    </row>
    <row r="35" spans="1:16" x14ac:dyDescent="0.15">
      <c r="A35" s="8" t="s">
        <v>25</v>
      </c>
      <c r="E35" s="42">
        <v>211</v>
      </c>
      <c r="F35" s="43">
        <v>3</v>
      </c>
      <c r="G35" s="43">
        <v>0</v>
      </c>
      <c r="H35" s="24">
        <f t="shared" si="4"/>
        <v>214</v>
      </c>
      <c r="I35" s="42">
        <v>129</v>
      </c>
      <c r="J35" s="43">
        <v>3</v>
      </c>
      <c r="K35" s="43">
        <v>2</v>
      </c>
      <c r="L35" s="24">
        <f t="shared" si="5"/>
        <v>134</v>
      </c>
      <c r="M35" s="42">
        <v>340</v>
      </c>
      <c r="N35" s="43">
        <v>6</v>
      </c>
      <c r="O35" s="43">
        <v>2</v>
      </c>
      <c r="P35" s="24">
        <f t="shared" si="6"/>
        <v>348</v>
      </c>
    </row>
    <row r="36" spans="1:16" x14ac:dyDescent="0.15">
      <c r="A36" s="8" t="s">
        <v>26</v>
      </c>
      <c r="E36" s="42">
        <v>246</v>
      </c>
      <c r="F36" s="43">
        <v>27</v>
      </c>
      <c r="G36" s="43">
        <v>10</v>
      </c>
      <c r="H36" s="24">
        <f t="shared" si="4"/>
        <v>283</v>
      </c>
      <c r="I36" s="42">
        <v>162</v>
      </c>
      <c r="J36" s="43">
        <v>18</v>
      </c>
      <c r="K36" s="43">
        <v>2</v>
      </c>
      <c r="L36" s="24">
        <f t="shared" si="5"/>
        <v>182</v>
      </c>
      <c r="M36" s="42">
        <v>408</v>
      </c>
      <c r="N36" s="43">
        <v>45</v>
      </c>
      <c r="O36" s="43">
        <v>12</v>
      </c>
      <c r="P36" s="24">
        <f t="shared" si="6"/>
        <v>465</v>
      </c>
    </row>
    <row r="37" spans="1:16" x14ac:dyDescent="0.15">
      <c r="A37" s="8" t="s">
        <v>27</v>
      </c>
      <c r="E37" s="42">
        <v>468</v>
      </c>
      <c r="F37" s="43">
        <v>5</v>
      </c>
      <c r="G37" s="43">
        <v>0</v>
      </c>
      <c r="H37" s="24">
        <f t="shared" si="4"/>
        <v>473</v>
      </c>
      <c r="I37" s="42">
        <v>148</v>
      </c>
      <c r="J37" s="43">
        <v>0</v>
      </c>
      <c r="K37" s="43">
        <v>29</v>
      </c>
      <c r="L37" s="24">
        <f t="shared" si="5"/>
        <v>177</v>
      </c>
      <c r="M37" s="42">
        <v>616</v>
      </c>
      <c r="N37" s="43">
        <v>5</v>
      </c>
      <c r="O37" s="43">
        <v>29</v>
      </c>
      <c r="P37" s="24">
        <f t="shared" si="6"/>
        <v>650</v>
      </c>
    </row>
    <row r="38" spans="1:16" x14ac:dyDescent="0.15">
      <c r="A38" s="8" t="s">
        <v>28</v>
      </c>
      <c r="E38" s="42">
        <v>828</v>
      </c>
      <c r="F38" s="43">
        <v>153</v>
      </c>
      <c r="G38" s="43">
        <v>0</v>
      </c>
      <c r="H38" s="24">
        <f t="shared" si="4"/>
        <v>981</v>
      </c>
      <c r="I38" s="42">
        <v>660</v>
      </c>
      <c r="J38" s="43">
        <v>48</v>
      </c>
      <c r="K38" s="43">
        <v>24</v>
      </c>
      <c r="L38" s="24">
        <f t="shared" si="5"/>
        <v>732</v>
      </c>
      <c r="M38" s="42">
        <v>1488</v>
      </c>
      <c r="N38" s="43">
        <v>201</v>
      </c>
      <c r="O38" s="43">
        <v>24</v>
      </c>
      <c r="P38" s="24">
        <f t="shared" si="6"/>
        <v>1713</v>
      </c>
    </row>
    <row r="39" spans="1:16" x14ac:dyDescent="0.15">
      <c r="A39" s="8" t="s">
        <v>29</v>
      </c>
      <c r="E39" s="42">
        <v>642</v>
      </c>
      <c r="F39" s="43">
        <v>1172</v>
      </c>
      <c r="G39" s="43">
        <v>6</v>
      </c>
      <c r="H39" s="24">
        <f t="shared" si="4"/>
        <v>1820</v>
      </c>
      <c r="I39" s="42">
        <v>345</v>
      </c>
      <c r="J39" s="43">
        <v>437</v>
      </c>
      <c r="K39" s="43">
        <v>18</v>
      </c>
      <c r="L39" s="24">
        <f t="shared" si="5"/>
        <v>800</v>
      </c>
      <c r="M39" s="42">
        <v>987</v>
      </c>
      <c r="N39" s="43">
        <v>1609</v>
      </c>
      <c r="O39" s="43">
        <v>24</v>
      </c>
      <c r="P39" s="24">
        <f t="shared" si="6"/>
        <v>2620</v>
      </c>
    </row>
    <row r="40" spans="1:16" x14ac:dyDescent="0.15">
      <c r="A40" s="8" t="s">
        <v>30</v>
      </c>
      <c r="E40" s="42">
        <v>0</v>
      </c>
      <c r="F40" s="43">
        <v>51</v>
      </c>
      <c r="G40" s="43">
        <v>1905</v>
      </c>
      <c r="H40" s="24">
        <f t="shared" si="4"/>
        <v>1956</v>
      </c>
      <c r="I40" s="42">
        <v>0</v>
      </c>
      <c r="J40" s="43">
        <v>24</v>
      </c>
      <c r="K40" s="43">
        <v>1209</v>
      </c>
      <c r="L40" s="24">
        <f t="shared" si="5"/>
        <v>1233</v>
      </c>
      <c r="M40" s="42">
        <v>0</v>
      </c>
      <c r="N40" s="43">
        <v>75</v>
      </c>
      <c r="O40" s="43">
        <v>3114</v>
      </c>
      <c r="P40" s="24">
        <f t="shared" si="6"/>
        <v>3189</v>
      </c>
    </row>
    <row r="41" spans="1:16" x14ac:dyDescent="0.15">
      <c r="A41" s="8" t="s">
        <v>31</v>
      </c>
      <c r="E41" s="42">
        <v>330</v>
      </c>
      <c r="F41" s="43">
        <v>636</v>
      </c>
      <c r="G41" s="43">
        <v>17</v>
      </c>
      <c r="H41" s="24">
        <f t="shared" si="4"/>
        <v>983</v>
      </c>
      <c r="I41" s="42">
        <v>168</v>
      </c>
      <c r="J41" s="43">
        <v>300</v>
      </c>
      <c r="K41" s="43">
        <v>1</v>
      </c>
      <c r="L41" s="24">
        <f t="shared" si="5"/>
        <v>469</v>
      </c>
      <c r="M41" s="42">
        <v>498</v>
      </c>
      <c r="N41" s="43">
        <v>936</v>
      </c>
      <c r="O41" s="43">
        <v>18</v>
      </c>
      <c r="P41" s="24">
        <f t="shared" si="6"/>
        <v>1452</v>
      </c>
    </row>
    <row r="42" spans="1:16" x14ac:dyDescent="0.15">
      <c r="A42" s="8" t="s">
        <v>32</v>
      </c>
      <c r="E42" s="42">
        <v>99</v>
      </c>
      <c r="F42" s="43">
        <v>147</v>
      </c>
      <c r="G42" s="43">
        <v>0</v>
      </c>
      <c r="H42" s="24">
        <f t="shared" si="4"/>
        <v>246</v>
      </c>
      <c r="I42" s="42">
        <v>66</v>
      </c>
      <c r="J42" s="43">
        <v>102</v>
      </c>
      <c r="K42" s="43">
        <v>0</v>
      </c>
      <c r="L42" s="24">
        <f t="shared" si="5"/>
        <v>168</v>
      </c>
      <c r="M42" s="42">
        <v>165</v>
      </c>
      <c r="N42" s="43">
        <v>249</v>
      </c>
      <c r="O42" s="43">
        <v>0</v>
      </c>
      <c r="P42" s="24">
        <f t="shared" si="6"/>
        <v>414</v>
      </c>
    </row>
    <row r="43" spans="1:16" x14ac:dyDescent="0.15">
      <c r="A43" s="19" t="s">
        <v>6</v>
      </c>
      <c r="B43" s="11"/>
      <c r="C43" s="11"/>
      <c r="D43" s="11"/>
      <c r="E43" s="25">
        <f>SUM(E16:E42)</f>
        <v>7549</v>
      </c>
      <c r="F43" s="26">
        <f t="shared" ref="F43:P43" si="7">SUM(F16:F42)</f>
        <v>5826</v>
      </c>
      <c r="G43" s="26">
        <f t="shared" si="7"/>
        <v>3357</v>
      </c>
      <c r="H43" s="27">
        <f t="shared" si="7"/>
        <v>16732</v>
      </c>
      <c r="I43" s="25">
        <f t="shared" si="7"/>
        <v>3663</v>
      </c>
      <c r="J43" s="26">
        <f t="shared" si="7"/>
        <v>2552</v>
      </c>
      <c r="K43" s="26">
        <f t="shared" si="7"/>
        <v>2264</v>
      </c>
      <c r="L43" s="27">
        <f t="shared" si="7"/>
        <v>8479</v>
      </c>
      <c r="M43" s="25">
        <f t="shared" si="7"/>
        <v>11212</v>
      </c>
      <c r="N43" s="26">
        <f t="shared" si="7"/>
        <v>8378</v>
      </c>
      <c r="O43" s="26">
        <f t="shared" si="7"/>
        <v>5621</v>
      </c>
      <c r="P43" s="27">
        <f t="shared" si="7"/>
        <v>25211</v>
      </c>
    </row>
    <row r="44" spans="1:16" s="34" customFormat="1" x14ac:dyDescent="0.15">
      <c r="A44" s="37" t="s">
        <v>101</v>
      </c>
      <c r="B44" s="38"/>
      <c r="C44" s="38"/>
      <c r="D44" s="38"/>
      <c r="E44" s="39"/>
      <c r="F44" s="40"/>
      <c r="G44" s="40"/>
      <c r="H44" s="41"/>
      <c r="I44" s="39"/>
      <c r="J44" s="40"/>
      <c r="K44" s="40"/>
      <c r="L44" s="41"/>
      <c r="M44" s="39"/>
      <c r="N44" s="40"/>
      <c r="O44" s="40"/>
      <c r="P44" s="41"/>
    </row>
    <row r="45" spans="1:16" x14ac:dyDescent="0.15">
      <c r="A45" s="8" t="s">
        <v>33</v>
      </c>
      <c r="E45" s="42">
        <v>65</v>
      </c>
      <c r="F45" s="43">
        <v>105</v>
      </c>
      <c r="G45" s="43">
        <v>0</v>
      </c>
      <c r="H45" s="24">
        <f t="shared" ref="H45:H47" si="8">SUM(E45:G45)</f>
        <v>170</v>
      </c>
      <c r="I45" s="42">
        <v>21</v>
      </c>
      <c r="J45" s="43">
        <v>87</v>
      </c>
      <c r="K45" s="43">
        <v>0</v>
      </c>
      <c r="L45" s="24">
        <f t="shared" ref="L45:L47" si="9">SUM(I45:K45)</f>
        <v>108</v>
      </c>
      <c r="M45" s="42">
        <v>86</v>
      </c>
      <c r="N45" s="43">
        <v>192</v>
      </c>
      <c r="O45" s="43">
        <v>0</v>
      </c>
      <c r="P45" s="24">
        <f t="shared" ref="P45:P47" si="10">SUM(M45:O45)</f>
        <v>278</v>
      </c>
    </row>
    <row r="46" spans="1:16" x14ac:dyDescent="0.15">
      <c r="A46" s="8" t="s">
        <v>34</v>
      </c>
      <c r="E46" s="42">
        <v>104</v>
      </c>
      <c r="F46" s="43">
        <v>183</v>
      </c>
      <c r="G46" s="43">
        <v>36</v>
      </c>
      <c r="H46" s="24">
        <f t="shared" si="8"/>
        <v>323</v>
      </c>
      <c r="I46" s="42">
        <v>55</v>
      </c>
      <c r="J46" s="43">
        <v>102</v>
      </c>
      <c r="K46" s="43">
        <v>165</v>
      </c>
      <c r="L46" s="24">
        <f t="shared" si="9"/>
        <v>322</v>
      </c>
      <c r="M46" s="42">
        <v>159</v>
      </c>
      <c r="N46" s="43">
        <v>285</v>
      </c>
      <c r="O46" s="43">
        <v>201</v>
      </c>
      <c r="P46" s="24">
        <f t="shared" si="10"/>
        <v>645</v>
      </c>
    </row>
    <row r="47" spans="1:16" x14ac:dyDescent="0.15">
      <c r="A47" s="8" t="s">
        <v>35</v>
      </c>
      <c r="E47" s="42">
        <v>375</v>
      </c>
      <c r="F47" s="43">
        <v>0</v>
      </c>
      <c r="G47" s="43">
        <v>11</v>
      </c>
      <c r="H47" s="24">
        <f t="shared" si="8"/>
        <v>386</v>
      </c>
      <c r="I47" s="42">
        <v>361</v>
      </c>
      <c r="J47" s="43">
        <v>1</v>
      </c>
      <c r="K47" s="43">
        <v>199</v>
      </c>
      <c r="L47" s="24">
        <f t="shared" si="9"/>
        <v>561</v>
      </c>
      <c r="M47" s="42">
        <v>736</v>
      </c>
      <c r="N47" s="43">
        <v>1</v>
      </c>
      <c r="O47" s="43">
        <v>210</v>
      </c>
      <c r="P47" s="24">
        <f t="shared" si="10"/>
        <v>947</v>
      </c>
    </row>
    <row r="48" spans="1:16" x14ac:dyDescent="0.15">
      <c r="A48" s="10" t="s">
        <v>6</v>
      </c>
      <c r="B48" s="11"/>
      <c r="C48" s="11"/>
      <c r="D48" s="11"/>
      <c r="E48" s="25">
        <f>SUM(E45:E47)</f>
        <v>544</v>
      </c>
      <c r="F48" s="26">
        <f t="shared" ref="F48:P48" si="11">SUM(F45:F47)</f>
        <v>288</v>
      </c>
      <c r="G48" s="26">
        <f t="shared" si="11"/>
        <v>47</v>
      </c>
      <c r="H48" s="27">
        <f t="shared" si="11"/>
        <v>879</v>
      </c>
      <c r="I48" s="25">
        <f t="shared" si="11"/>
        <v>437</v>
      </c>
      <c r="J48" s="26">
        <f t="shared" si="11"/>
        <v>190</v>
      </c>
      <c r="K48" s="26">
        <f t="shared" si="11"/>
        <v>364</v>
      </c>
      <c r="L48" s="27">
        <f t="shared" si="11"/>
        <v>991</v>
      </c>
      <c r="M48" s="25">
        <f t="shared" si="11"/>
        <v>981</v>
      </c>
      <c r="N48" s="26">
        <f t="shared" si="11"/>
        <v>478</v>
      </c>
      <c r="O48" s="26">
        <f t="shared" si="11"/>
        <v>411</v>
      </c>
      <c r="P48" s="27">
        <f t="shared" si="11"/>
        <v>1870</v>
      </c>
    </row>
    <row r="49" spans="1:16" s="34" customFormat="1" x14ac:dyDescent="0.15">
      <c r="A49" s="37" t="s">
        <v>36</v>
      </c>
      <c r="B49" s="38"/>
      <c r="C49" s="38"/>
      <c r="D49" s="38"/>
      <c r="E49" s="39"/>
      <c r="F49" s="40"/>
      <c r="G49" s="40"/>
      <c r="H49" s="41"/>
      <c r="I49" s="39"/>
      <c r="J49" s="40"/>
      <c r="K49" s="40"/>
      <c r="L49" s="41"/>
      <c r="M49" s="39"/>
      <c r="N49" s="40"/>
      <c r="O49" s="40"/>
      <c r="P49" s="41"/>
    </row>
    <row r="50" spans="1:16" x14ac:dyDescent="0.15">
      <c r="A50" s="8" t="s">
        <v>37</v>
      </c>
      <c r="E50" s="42">
        <v>225</v>
      </c>
      <c r="F50" s="43">
        <v>207</v>
      </c>
      <c r="G50" s="43">
        <v>138</v>
      </c>
      <c r="H50" s="24">
        <f t="shared" ref="H50:H56" si="12">SUM(E50:G50)</f>
        <v>570</v>
      </c>
      <c r="I50" s="42">
        <v>234</v>
      </c>
      <c r="J50" s="43">
        <v>159</v>
      </c>
      <c r="K50" s="43">
        <v>178</v>
      </c>
      <c r="L50" s="24">
        <f t="shared" ref="L50:L56" si="13">SUM(I50:K50)</f>
        <v>571</v>
      </c>
      <c r="M50" s="42">
        <v>459</v>
      </c>
      <c r="N50" s="43">
        <v>366</v>
      </c>
      <c r="O50" s="43">
        <v>316</v>
      </c>
      <c r="P50" s="24">
        <f t="shared" ref="P50:P56" si="14">SUM(M50:O50)</f>
        <v>1141</v>
      </c>
    </row>
    <row r="51" spans="1:16" x14ac:dyDescent="0.15">
      <c r="A51" s="8" t="s">
        <v>38</v>
      </c>
      <c r="E51" s="42">
        <v>139</v>
      </c>
      <c r="F51" s="43">
        <v>128</v>
      </c>
      <c r="G51" s="43">
        <v>317</v>
      </c>
      <c r="H51" s="24">
        <f t="shared" si="12"/>
        <v>584</v>
      </c>
      <c r="I51" s="42">
        <v>153</v>
      </c>
      <c r="J51" s="43">
        <v>195</v>
      </c>
      <c r="K51" s="43">
        <v>637</v>
      </c>
      <c r="L51" s="24">
        <f t="shared" si="13"/>
        <v>985</v>
      </c>
      <c r="M51" s="42">
        <v>292</v>
      </c>
      <c r="N51" s="43">
        <v>323</v>
      </c>
      <c r="O51" s="43">
        <v>954</v>
      </c>
      <c r="P51" s="24">
        <f t="shared" si="14"/>
        <v>1569</v>
      </c>
    </row>
    <row r="52" spans="1:16" x14ac:dyDescent="0.15">
      <c r="A52" s="8" t="s">
        <v>39</v>
      </c>
      <c r="E52" s="42">
        <v>69</v>
      </c>
      <c r="F52" s="43">
        <v>3</v>
      </c>
      <c r="G52" s="43">
        <v>0</v>
      </c>
      <c r="H52" s="24">
        <f t="shared" si="12"/>
        <v>72</v>
      </c>
      <c r="I52" s="42">
        <v>51</v>
      </c>
      <c r="J52" s="43">
        <v>0</v>
      </c>
      <c r="K52" s="43">
        <v>3</v>
      </c>
      <c r="L52" s="24">
        <f t="shared" si="13"/>
        <v>54</v>
      </c>
      <c r="M52" s="42">
        <v>120</v>
      </c>
      <c r="N52" s="43">
        <v>3</v>
      </c>
      <c r="O52" s="43">
        <v>3</v>
      </c>
      <c r="P52" s="24">
        <f t="shared" si="14"/>
        <v>126</v>
      </c>
    </row>
    <row r="53" spans="1:16" x14ac:dyDescent="0.15">
      <c r="A53" s="8" t="s">
        <v>40</v>
      </c>
      <c r="E53" s="42">
        <v>141</v>
      </c>
      <c r="F53" s="43">
        <v>180</v>
      </c>
      <c r="G53" s="43">
        <v>190</v>
      </c>
      <c r="H53" s="24">
        <f t="shared" si="12"/>
        <v>511</v>
      </c>
      <c r="I53" s="42">
        <v>174</v>
      </c>
      <c r="J53" s="43">
        <v>201</v>
      </c>
      <c r="K53" s="43">
        <v>244</v>
      </c>
      <c r="L53" s="24">
        <f t="shared" si="13"/>
        <v>619</v>
      </c>
      <c r="M53" s="42">
        <v>315</v>
      </c>
      <c r="N53" s="43">
        <v>381</v>
      </c>
      <c r="O53" s="43">
        <v>434</v>
      </c>
      <c r="P53" s="24">
        <f t="shared" si="14"/>
        <v>1130</v>
      </c>
    </row>
    <row r="54" spans="1:16" x14ac:dyDescent="0.15">
      <c r="A54" s="8" t="s">
        <v>41</v>
      </c>
      <c r="E54" s="42">
        <v>33</v>
      </c>
      <c r="F54" s="43">
        <v>339</v>
      </c>
      <c r="G54" s="43">
        <v>82</v>
      </c>
      <c r="H54" s="24">
        <f t="shared" si="12"/>
        <v>454</v>
      </c>
      <c r="I54" s="42">
        <v>33</v>
      </c>
      <c r="J54" s="43">
        <v>417</v>
      </c>
      <c r="K54" s="43">
        <v>75</v>
      </c>
      <c r="L54" s="24">
        <f t="shared" si="13"/>
        <v>525</v>
      </c>
      <c r="M54" s="42">
        <v>66</v>
      </c>
      <c r="N54" s="43">
        <v>756</v>
      </c>
      <c r="O54" s="43">
        <v>157</v>
      </c>
      <c r="P54" s="24">
        <f t="shared" si="14"/>
        <v>979</v>
      </c>
    </row>
    <row r="55" spans="1:16" x14ac:dyDescent="0.15">
      <c r="A55" s="8" t="s">
        <v>42</v>
      </c>
      <c r="E55" s="42">
        <v>36</v>
      </c>
      <c r="F55" s="43">
        <v>57</v>
      </c>
      <c r="G55" s="43">
        <v>174</v>
      </c>
      <c r="H55" s="24">
        <f t="shared" si="12"/>
        <v>267</v>
      </c>
      <c r="I55" s="42">
        <v>39</v>
      </c>
      <c r="J55" s="43">
        <v>12</v>
      </c>
      <c r="K55" s="43">
        <v>248</v>
      </c>
      <c r="L55" s="24">
        <f t="shared" si="13"/>
        <v>299</v>
      </c>
      <c r="M55" s="42">
        <v>75</v>
      </c>
      <c r="N55" s="43">
        <v>69</v>
      </c>
      <c r="O55" s="43">
        <v>422</v>
      </c>
      <c r="P55" s="24">
        <f t="shared" si="14"/>
        <v>566</v>
      </c>
    </row>
    <row r="56" spans="1:16" x14ac:dyDescent="0.15">
      <c r="A56" s="8" t="s">
        <v>43</v>
      </c>
      <c r="E56" s="42">
        <v>0</v>
      </c>
      <c r="F56" s="43">
        <v>561</v>
      </c>
      <c r="G56" s="43">
        <v>92</v>
      </c>
      <c r="H56" s="24">
        <f t="shared" si="12"/>
        <v>653</v>
      </c>
      <c r="I56" s="42">
        <v>0</v>
      </c>
      <c r="J56" s="43">
        <v>588</v>
      </c>
      <c r="K56" s="43">
        <v>197</v>
      </c>
      <c r="L56" s="24">
        <f t="shared" si="13"/>
        <v>785</v>
      </c>
      <c r="M56" s="42">
        <v>0</v>
      </c>
      <c r="N56" s="43">
        <v>1149</v>
      </c>
      <c r="O56" s="43">
        <v>289</v>
      </c>
      <c r="P56" s="24">
        <f t="shared" si="14"/>
        <v>1438</v>
      </c>
    </row>
    <row r="57" spans="1:16" x14ac:dyDescent="0.15">
      <c r="A57" s="10" t="s">
        <v>6</v>
      </c>
      <c r="B57" s="11"/>
      <c r="C57" s="11"/>
      <c r="D57" s="11"/>
      <c r="E57" s="25">
        <f>SUM(E50:E56)</f>
        <v>643</v>
      </c>
      <c r="F57" s="26">
        <f t="shared" ref="F57:P57" si="15">SUM(F50:F56)</f>
        <v>1475</v>
      </c>
      <c r="G57" s="26">
        <f t="shared" si="15"/>
        <v>993</v>
      </c>
      <c r="H57" s="27">
        <f t="shared" si="15"/>
        <v>3111</v>
      </c>
      <c r="I57" s="25">
        <f t="shared" si="15"/>
        <v>684</v>
      </c>
      <c r="J57" s="26">
        <f t="shared" si="15"/>
        <v>1572</v>
      </c>
      <c r="K57" s="26">
        <f t="shared" si="15"/>
        <v>1582</v>
      </c>
      <c r="L57" s="27">
        <f t="shared" si="15"/>
        <v>3838</v>
      </c>
      <c r="M57" s="25">
        <f t="shared" si="15"/>
        <v>1327</v>
      </c>
      <c r="N57" s="26">
        <f t="shared" si="15"/>
        <v>3047</v>
      </c>
      <c r="O57" s="26">
        <f t="shared" si="15"/>
        <v>2575</v>
      </c>
      <c r="P57" s="27">
        <f t="shared" si="15"/>
        <v>6949</v>
      </c>
    </row>
    <row r="58" spans="1:16" s="34" customFormat="1" x14ac:dyDescent="0.15">
      <c r="A58" s="37" t="s">
        <v>102</v>
      </c>
      <c r="B58" s="38"/>
      <c r="C58" s="38"/>
      <c r="D58" s="38"/>
      <c r="E58" s="39"/>
      <c r="F58" s="40"/>
      <c r="G58" s="40"/>
      <c r="H58" s="41"/>
      <c r="I58" s="39"/>
      <c r="J58" s="40"/>
      <c r="K58" s="40"/>
      <c r="L58" s="41"/>
      <c r="M58" s="39"/>
      <c r="N58" s="40"/>
      <c r="O58" s="40"/>
      <c r="P58" s="41"/>
    </row>
    <row r="59" spans="1:16" x14ac:dyDescent="0.15">
      <c r="A59" s="8" t="s">
        <v>88</v>
      </c>
      <c r="E59" s="42">
        <v>30</v>
      </c>
      <c r="F59" s="43">
        <v>51</v>
      </c>
      <c r="G59" s="43">
        <v>8</v>
      </c>
      <c r="H59" s="24">
        <f t="shared" ref="H59:H60" si="16">SUM(E59:G59)</f>
        <v>89</v>
      </c>
      <c r="I59" s="42">
        <v>15</v>
      </c>
      <c r="J59" s="43">
        <v>30</v>
      </c>
      <c r="K59" s="43">
        <v>21</v>
      </c>
      <c r="L59" s="24">
        <f t="shared" ref="L59:L60" si="17">SUM(I59:K59)</f>
        <v>66</v>
      </c>
      <c r="M59" s="42">
        <v>45</v>
      </c>
      <c r="N59" s="43">
        <v>81</v>
      </c>
      <c r="O59" s="43">
        <v>29</v>
      </c>
      <c r="P59" s="24">
        <f t="shared" ref="P59:P60" si="18">SUM(M59:O59)</f>
        <v>155</v>
      </c>
    </row>
    <row r="60" spans="1:16" x14ac:dyDescent="0.15">
      <c r="A60" s="8" t="s">
        <v>44</v>
      </c>
      <c r="E60" s="42">
        <v>0</v>
      </c>
      <c r="F60" s="43">
        <v>3</v>
      </c>
      <c r="G60" s="43">
        <v>14</v>
      </c>
      <c r="H60" s="24">
        <f t="shared" si="16"/>
        <v>17</v>
      </c>
      <c r="I60" s="42">
        <v>0</v>
      </c>
      <c r="J60" s="43">
        <v>3</v>
      </c>
      <c r="K60" s="43">
        <v>156</v>
      </c>
      <c r="L60" s="24">
        <f t="shared" si="17"/>
        <v>159</v>
      </c>
      <c r="M60" s="42">
        <v>0</v>
      </c>
      <c r="N60" s="43">
        <v>6</v>
      </c>
      <c r="O60" s="43">
        <v>170</v>
      </c>
      <c r="P60" s="24">
        <f t="shared" si="18"/>
        <v>176</v>
      </c>
    </row>
    <row r="61" spans="1:16" x14ac:dyDescent="0.15">
      <c r="A61" s="10" t="s">
        <v>6</v>
      </c>
      <c r="B61" s="11"/>
      <c r="C61" s="11"/>
      <c r="D61" s="11"/>
      <c r="E61" s="25">
        <f>SUM(E59:E60)</f>
        <v>30</v>
      </c>
      <c r="F61" s="26">
        <f t="shared" ref="F61:P61" si="19">SUM(F59:F60)</f>
        <v>54</v>
      </c>
      <c r="G61" s="26">
        <f t="shared" si="19"/>
        <v>22</v>
      </c>
      <c r="H61" s="27">
        <f t="shared" si="19"/>
        <v>106</v>
      </c>
      <c r="I61" s="25">
        <f t="shared" si="19"/>
        <v>15</v>
      </c>
      <c r="J61" s="26">
        <f t="shared" si="19"/>
        <v>33</v>
      </c>
      <c r="K61" s="26">
        <f t="shared" si="19"/>
        <v>177</v>
      </c>
      <c r="L61" s="27">
        <f t="shared" si="19"/>
        <v>225</v>
      </c>
      <c r="M61" s="25">
        <f t="shared" si="19"/>
        <v>45</v>
      </c>
      <c r="N61" s="26">
        <f t="shared" si="19"/>
        <v>87</v>
      </c>
      <c r="O61" s="26">
        <f t="shared" si="19"/>
        <v>199</v>
      </c>
      <c r="P61" s="27">
        <f t="shared" si="19"/>
        <v>331</v>
      </c>
    </row>
    <row r="62" spans="1:16" s="34" customFormat="1" x14ac:dyDescent="0.15">
      <c r="A62" s="37" t="s">
        <v>45</v>
      </c>
      <c r="B62" s="38"/>
      <c r="C62" s="38"/>
      <c r="D62" s="38"/>
      <c r="E62" s="39"/>
      <c r="F62" s="40"/>
      <c r="G62" s="40"/>
      <c r="H62" s="41"/>
      <c r="I62" s="39"/>
      <c r="J62" s="40"/>
      <c r="K62" s="40"/>
      <c r="L62" s="41"/>
      <c r="M62" s="39"/>
      <c r="N62" s="40"/>
      <c r="O62" s="40"/>
      <c r="P62" s="41"/>
    </row>
    <row r="63" spans="1:16" x14ac:dyDescent="0.15">
      <c r="A63" s="8" t="s">
        <v>46</v>
      </c>
      <c r="E63" s="42">
        <v>0</v>
      </c>
      <c r="F63" s="43">
        <v>0</v>
      </c>
      <c r="G63" s="43">
        <v>605</v>
      </c>
      <c r="H63" s="24">
        <f t="shared" ref="H63:H65" si="20">SUM(E63:G63)</f>
        <v>605</v>
      </c>
      <c r="I63" s="42">
        <v>0</v>
      </c>
      <c r="J63" s="43">
        <v>0</v>
      </c>
      <c r="K63" s="43">
        <v>208</v>
      </c>
      <c r="L63" s="24">
        <f t="shared" ref="L63:L65" si="21">SUM(I63:K63)</f>
        <v>208</v>
      </c>
      <c r="M63" s="42">
        <v>0</v>
      </c>
      <c r="N63" s="43">
        <v>0</v>
      </c>
      <c r="O63" s="43">
        <v>813</v>
      </c>
      <c r="P63" s="24">
        <f t="shared" ref="P63:P65" si="22">SUM(M63:O63)</f>
        <v>813</v>
      </c>
    </row>
    <row r="64" spans="1:16" x14ac:dyDescent="0.15">
      <c r="A64" s="8" t="s">
        <v>47</v>
      </c>
      <c r="E64" s="42">
        <v>15</v>
      </c>
      <c r="F64" s="43">
        <v>54</v>
      </c>
      <c r="G64" s="43">
        <v>471</v>
      </c>
      <c r="H64" s="24">
        <f t="shared" si="20"/>
        <v>540</v>
      </c>
      <c r="I64" s="42">
        <v>9</v>
      </c>
      <c r="J64" s="43">
        <v>36</v>
      </c>
      <c r="K64" s="43">
        <v>121</v>
      </c>
      <c r="L64" s="24">
        <f t="shared" si="21"/>
        <v>166</v>
      </c>
      <c r="M64" s="42">
        <v>24</v>
      </c>
      <c r="N64" s="43">
        <v>90</v>
      </c>
      <c r="O64" s="43">
        <v>592</v>
      </c>
      <c r="P64" s="24">
        <f t="shared" si="22"/>
        <v>706</v>
      </c>
    </row>
    <row r="65" spans="1:16" x14ac:dyDescent="0.15">
      <c r="A65" s="8" t="s">
        <v>48</v>
      </c>
      <c r="E65" s="42">
        <v>0</v>
      </c>
      <c r="F65" s="43">
        <v>9</v>
      </c>
      <c r="G65" s="43">
        <v>57</v>
      </c>
      <c r="H65" s="24">
        <f t="shared" si="20"/>
        <v>66</v>
      </c>
      <c r="I65" s="42">
        <v>0</v>
      </c>
      <c r="J65" s="43">
        <v>0</v>
      </c>
      <c r="K65" s="43">
        <v>6</v>
      </c>
      <c r="L65" s="24">
        <f t="shared" si="21"/>
        <v>6</v>
      </c>
      <c r="M65" s="42">
        <v>0</v>
      </c>
      <c r="N65" s="43">
        <v>9</v>
      </c>
      <c r="O65" s="43">
        <v>63</v>
      </c>
      <c r="P65" s="24">
        <f t="shared" si="22"/>
        <v>72</v>
      </c>
    </row>
    <row r="66" spans="1:16" x14ac:dyDescent="0.15">
      <c r="A66" s="10" t="s">
        <v>6</v>
      </c>
      <c r="B66" s="11"/>
      <c r="C66" s="11"/>
      <c r="D66" s="11"/>
      <c r="E66" s="25">
        <f>SUM(E63:E65)</f>
        <v>15</v>
      </c>
      <c r="F66" s="26">
        <f t="shared" ref="F66:P66" si="23">SUM(F63:F65)</f>
        <v>63</v>
      </c>
      <c r="G66" s="26">
        <f t="shared" si="23"/>
        <v>1133</v>
      </c>
      <c r="H66" s="27">
        <f t="shared" si="23"/>
        <v>1211</v>
      </c>
      <c r="I66" s="25">
        <f t="shared" si="23"/>
        <v>9</v>
      </c>
      <c r="J66" s="26">
        <f t="shared" si="23"/>
        <v>36</v>
      </c>
      <c r="K66" s="26">
        <f t="shared" si="23"/>
        <v>335</v>
      </c>
      <c r="L66" s="27">
        <f t="shared" si="23"/>
        <v>380</v>
      </c>
      <c r="M66" s="25">
        <f t="shared" si="23"/>
        <v>24</v>
      </c>
      <c r="N66" s="26">
        <f t="shared" si="23"/>
        <v>99</v>
      </c>
      <c r="O66" s="26">
        <f t="shared" si="23"/>
        <v>1468</v>
      </c>
      <c r="P66" s="27">
        <f t="shared" si="23"/>
        <v>1591</v>
      </c>
    </row>
    <row r="67" spans="1:16" x14ac:dyDescent="0.15">
      <c r="A67" s="9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1:16" x14ac:dyDescent="0.15">
      <c r="A68" s="9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16" s="34" customFormat="1" x14ac:dyDescent="0.15">
      <c r="A69" s="37" t="s">
        <v>49</v>
      </c>
      <c r="B69" s="38"/>
      <c r="C69" s="38"/>
      <c r="D69" s="38"/>
      <c r="E69" s="39"/>
      <c r="F69" s="40"/>
      <c r="G69" s="40"/>
      <c r="H69" s="41"/>
      <c r="I69" s="39"/>
      <c r="J69" s="40"/>
      <c r="K69" s="40"/>
      <c r="L69" s="41"/>
      <c r="M69" s="39"/>
      <c r="N69" s="40"/>
      <c r="O69" s="40"/>
      <c r="P69" s="41"/>
    </row>
    <row r="70" spans="1:16" x14ac:dyDescent="0.15">
      <c r="A70" s="8" t="s">
        <v>50</v>
      </c>
      <c r="E70" s="42">
        <v>36</v>
      </c>
      <c r="F70" s="43">
        <v>53</v>
      </c>
      <c r="G70" s="43">
        <v>11</v>
      </c>
      <c r="H70" s="24">
        <f t="shared" ref="H70:H79" si="24">SUM(E70:G70)</f>
        <v>100</v>
      </c>
      <c r="I70" s="42">
        <v>15</v>
      </c>
      <c r="J70" s="43">
        <v>18</v>
      </c>
      <c r="K70" s="43">
        <v>44</v>
      </c>
      <c r="L70" s="24">
        <f t="shared" ref="L70:L79" si="25">SUM(I70:K70)</f>
        <v>77</v>
      </c>
      <c r="M70" s="42">
        <v>51</v>
      </c>
      <c r="N70" s="43">
        <v>71</v>
      </c>
      <c r="O70" s="43">
        <v>55</v>
      </c>
      <c r="P70" s="24">
        <f t="shared" ref="P70:P79" si="26">SUM(M70:O70)</f>
        <v>177</v>
      </c>
    </row>
    <row r="71" spans="1:16" x14ac:dyDescent="0.15">
      <c r="A71" s="8" t="s">
        <v>51</v>
      </c>
      <c r="E71" s="42">
        <v>0</v>
      </c>
      <c r="F71" s="43">
        <v>14</v>
      </c>
      <c r="G71" s="43">
        <v>11</v>
      </c>
      <c r="H71" s="24">
        <f t="shared" si="24"/>
        <v>25</v>
      </c>
      <c r="I71" s="42">
        <v>0</v>
      </c>
      <c r="J71" s="43">
        <v>5</v>
      </c>
      <c r="K71" s="43">
        <v>75</v>
      </c>
      <c r="L71" s="24">
        <f t="shared" si="25"/>
        <v>80</v>
      </c>
      <c r="M71" s="42">
        <v>0</v>
      </c>
      <c r="N71" s="43">
        <v>19</v>
      </c>
      <c r="O71" s="43">
        <v>86</v>
      </c>
      <c r="P71" s="24">
        <f t="shared" si="26"/>
        <v>105</v>
      </c>
    </row>
    <row r="72" spans="1:16" x14ac:dyDescent="0.15">
      <c r="A72" s="8" t="s">
        <v>52</v>
      </c>
      <c r="E72" s="42">
        <v>0</v>
      </c>
      <c r="F72" s="43">
        <v>36</v>
      </c>
      <c r="G72" s="43">
        <v>0</v>
      </c>
      <c r="H72" s="24">
        <f t="shared" si="24"/>
        <v>36</v>
      </c>
      <c r="I72" s="42">
        <v>0</v>
      </c>
      <c r="J72" s="43">
        <v>9</v>
      </c>
      <c r="K72" s="43">
        <v>48</v>
      </c>
      <c r="L72" s="24">
        <f t="shared" si="25"/>
        <v>57</v>
      </c>
      <c r="M72" s="42">
        <v>0</v>
      </c>
      <c r="N72" s="43">
        <v>45</v>
      </c>
      <c r="O72" s="43">
        <v>48</v>
      </c>
      <c r="P72" s="24">
        <f t="shared" si="26"/>
        <v>93</v>
      </c>
    </row>
    <row r="73" spans="1:16" x14ac:dyDescent="0.15">
      <c r="A73" s="8" t="s">
        <v>53</v>
      </c>
      <c r="E73" s="42">
        <v>87</v>
      </c>
      <c r="F73" s="43">
        <v>36</v>
      </c>
      <c r="G73" s="43">
        <v>59</v>
      </c>
      <c r="H73" s="24">
        <f t="shared" si="24"/>
        <v>182</v>
      </c>
      <c r="I73" s="42">
        <v>39</v>
      </c>
      <c r="J73" s="43">
        <v>42</v>
      </c>
      <c r="K73" s="43">
        <v>332</v>
      </c>
      <c r="L73" s="24">
        <f t="shared" si="25"/>
        <v>413</v>
      </c>
      <c r="M73" s="42">
        <v>126</v>
      </c>
      <c r="N73" s="43">
        <v>78</v>
      </c>
      <c r="O73" s="43">
        <v>391</v>
      </c>
      <c r="P73" s="24">
        <f t="shared" si="26"/>
        <v>595</v>
      </c>
    </row>
    <row r="74" spans="1:16" x14ac:dyDescent="0.15">
      <c r="A74" s="8" t="s">
        <v>54</v>
      </c>
      <c r="E74" s="42">
        <v>193</v>
      </c>
      <c r="F74" s="43">
        <v>18</v>
      </c>
      <c r="G74" s="43">
        <v>48</v>
      </c>
      <c r="H74" s="24">
        <f t="shared" si="24"/>
        <v>259</v>
      </c>
      <c r="I74" s="42">
        <v>48</v>
      </c>
      <c r="J74" s="43">
        <v>6</v>
      </c>
      <c r="K74" s="43">
        <v>164</v>
      </c>
      <c r="L74" s="24">
        <f t="shared" si="25"/>
        <v>218</v>
      </c>
      <c r="M74" s="42">
        <v>241</v>
      </c>
      <c r="N74" s="43">
        <v>24</v>
      </c>
      <c r="O74" s="43">
        <v>212</v>
      </c>
      <c r="P74" s="24">
        <f t="shared" si="26"/>
        <v>477</v>
      </c>
    </row>
    <row r="75" spans="1:16" x14ac:dyDescent="0.15">
      <c r="A75" s="8" t="s">
        <v>55</v>
      </c>
      <c r="E75" s="42">
        <v>66</v>
      </c>
      <c r="F75" s="43">
        <v>147</v>
      </c>
      <c r="G75" s="43">
        <v>29</v>
      </c>
      <c r="H75" s="24">
        <f t="shared" si="24"/>
        <v>242</v>
      </c>
      <c r="I75" s="42">
        <v>12</v>
      </c>
      <c r="J75" s="43">
        <v>22</v>
      </c>
      <c r="K75" s="43">
        <v>62</v>
      </c>
      <c r="L75" s="24">
        <f t="shared" si="25"/>
        <v>96</v>
      </c>
      <c r="M75" s="42">
        <v>78</v>
      </c>
      <c r="N75" s="43">
        <v>169</v>
      </c>
      <c r="O75" s="43">
        <v>91</v>
      </c>
      <c r="P75" s="24">
        <f t="shared" si="26"/>
        <v>338</v>
      </c>
    </row>
    <row r="76" spans="1:16" x14ac:dyDescent="0.15">
      <c r="A76" s="8" t="s">
        <v>89</v>
      </c>
      <c r="E76" s="42">
        <v>0</v>
      </c>
      <c r="F76" s="43">
        <v>3</v>
      </c>
      <c r="G76" s="43">
        <v>113</v>
      </c>
      <c r="H76" s="24">
        <f t="shared" si="24"/>
        <v>116</v>
      </c>
      <c r="I76" s="42">
        <v>0</v>
      </c>
      <c r="J76" s="43">
        <v>0</v>
      </c>
      <c r="K76" s="43">
        <v>222</v>
      </c>
      <c r="L76" s="24">
        <f t="shared" si="25"/>
        <v>222</v>
      </c>
      <c r="M76" s="42">
        <v>0</v>
      </c>
      <c r="N76" s="43">
        <v>3</v>
      </c>
      <c r="O76" s="43">
        <v>335</v>
      </c>
      <c r="P76" s="24">
        <f t="shared" si="26"/>
        <v>338</v>
      </c>
    </row>
    <row r="77" spans="1:16" x14ac:dyDescent="0.15">
      <c r="A77" s="8" t="s">
        <v>56</v>
      </c>
      <c r="E77" s="42">
        <v>0</v>
      </c>
      <c r="F77" s="43">
        <v>69</v>
      </c>
      <c r="G77" s="43">
        <v>47</v>
      </c>
      <c r="H77" s="24">
        <f t="shared" si="24"/>
        <v>116</v>
      </c>
      <c r="I77" s="42">
        <v>0</v>
      </c>
      <c r="J77" s="43">
        <v>36</v>
      </c>
      <c r="K77" s="43">
        <v>110</v>
      </c>
      <c r="L77" s="24">
        <f t="shared" si="25"/>
        <v>146</v>
      </c>
      <c r="M77" s="42">
        <v>0</v>
      </c>
      <c r="N77" s="43">
        <v>105</v>
      </c>
      <c r="O77" s="43">
        <v>157</v>
      </c>
      <c r="P77" s="24">
        <f t="shared" si="26"/>
        <v>262</v>
      </c>
    </row>
    <row r="78" spans="1:16" x14ac:dyDescent="0.15">
      <c r="A78" s="16" t="s">
        <v>57</v>
      </c>
      <c r="E78" s="42">
        <v>126</v>
      </c>
      <c r="F78" s="43">
        <v>20</v>
      </c>
      <c r="G78" s="43">
        <v>15</v>
      </c>
      <c r="H78" s="24">
        <f t="shared" si="24"/>
        <v>161</v>
      </c>
      <c r="I78" s="42">
        <v>34</v>
      </c>
      <c r="J78" s="43">
        <v>39</v>
      </c>
      <c r="K78" s="43">
        <v>3</v>
      </c>
      <c r="L78" s="24">
        <f t="shared" si="25"/>
        <v>76</v>
      </c>
      <c r="M78" s="42">
        <v>160</v>
      </c>
      <c r="N78" s="43">
        <v>59</v>
      </c>
      <c r="O78" s="43">
        <v>18</v>
      </c>
      <c r="P78" s="24">
        <f t="shared" si="26"/>
        <v>237</v>
      </c>
    </row>
    <row r="79" spans="1:16" x14ac:dyDescent="0.15">
      <c r="A79" s="16" t="s">
        <v>58</v>
      </c>
      <c r="E79" s="42">
        <v>0</v>
      </c>
      <c r="F79" s="43">
        <v>0</v>
      </c>
      <c r="G79" s="43">
        <v>2</v>
      </c>
      <c r="H79" s="24">
        <f t="shared" si="24"/>
        <v>2</v>
      </c>
      <c r="I79" s="42">
        <v>0</v>
      </c>
      <c r="J79" s="43">
        <v>0</v>
      </c>
      <c r="K79" s="43">
        <v>0</v>
      </c>
      <c r="L79" s="24">
        <f t="shared" si="25"/>
        <v>0</v>
      </c>
      <c r="M79" s="42">
        <v>0</v>
      </c>
      <c r="N79" s="43">
        <v>0</v>
      </c>
      <c r="O79" s="43">
        <v>2</v>
      </c>
      <c r="P79" s="24">
        <f t="shared" si="26"/>
        <v>2</v>
      </c>
    </row>
    <row r="80" spans="1:16" x14ac:dyDescent="0.15">
      <c r="A80" s="10" t="s">
        <v>6</v>
      </c>
      <c r="B80" s="11"/>
      <c r="C80" s="11"/>
      <c r="D80" s="11"/>
      <c r="E80" s="25">
        <f>SUM(E70:E79)</f>
        <v>508</v>
      </c>
      <c r="F80" s="26">
        <f t="shared" ref="F80:P80" si="27">SUM(F70:F79)</f>
        <v>396</v>
      </c>
      <c r="G80" s="26">
        <f t="shared" si="27"/>
        <v>335</v>
      </c>
      <c r="H80" s="27">
        <f t="shared" si="27"/>
        <v>1239</v>
      </c>
      <c r="I80" s="25">
        <f t="shared" si="27"/>
        <v>148</v>
      </c>
      <c r="J80" s="26">
        <f t="shared" si="27"/>
        <v>177</v>
      </c>
      <c r="K80" s="26">
        <f t="shared" si="27"/>
        <v>1060</v>
      </c>
      <c r="L80" s="27">
        <f t="shared" si="27"/>
        <v>1385</v>
      </c>
      <c r="M80" s="25">
        <f t="shared" si="27"/>
        <v>656</v>
      </c>
      <c r="N80" s="26">
        <f t="shared" si="27"/>
        <v>573</v>
      </c>
      <c r="O80" s="26">
        <f t="shared" si="27"/>
        <v>1395</v>
      </c>
      <c r="P80" s="27">
        <f t="shared" si="27"/>
        <v>2624</v>
      </c>
    </row>
    <row r="81" spans="1:16" s="34" customFormat="1" x14ac:dyDescent="0.15">
      <c r="A81" s="37" t="s">
        <v>103</v>
      </c>
      <c r="B81" s="38"/>
      <c r="C81" s="38"/>
      <c r="D81" s="38"/>
      <c r="E81" s="39"/>
      <c r="F81" s="40"/>
      <c r="G81" s="40"/>
      <c r="H81" s="41"/>
      <c r="I81" s="39"/>
      <c r="J81" s="40"/>
      <c r="K81" s="40"/>
      <c r="L81" s="41"/>
      <c r="M81" s="39"/>
      <c r="N81" s="40"/>
      <c r="O81" s="40"/>
      <c r="P81" s="41"/>
    </row>
    <row r="82" spans="1:16" x14ac:dyDescent="0.15">
      <c r="A82" s="18" t="s">
        <v>83</v>
      </c>
      <c r="E82" s="42">
        <v>42</v>
      </c>
      <c r="F82" s="43">
        <v>160</v>
      </c>
      <c r="G82" s="43">
        <v>76</v>
      </c>
      <c r="H82" s="24">
        <f t="shared" ref="H82:H88" si="28">SUM(E82:G82)</f>
        <v>278</v>
      </c>
      <c r="I82" s="42">
        <v>21</v>
      </c>
      <c r="J82" s="43">
        <v>48</v>
      </c>
      <c r="K82" s="43">
        <v>354</v>
      </c>
      <c r="L82" s="24">
        <f t="shared" ref="L82:L88" si="29">SUM(I82:K82)</f>
        <v>423</v>
      </c>
      <c r="M82" s="42">
        <v>63</v>
      </c>
      <c r="N82" s="43">
        <v>208</v>
      </c>
      <c r="O82" s="43">
        <v>430</v>
      </c>
      <c r="P82" s="24">
        <f t="shared" ref="P82:P88" si="30">SUM(M82:O82)</f>
        <v>701</v>
      </c>
    </row>
    <row r="83" spans="1:16" x14ac:dyDescent="0.15">
      <c r="A83" s="18" t="s">
        <v>84</v>
      </c>
      <c r="E83" s="42">
        <v>120</v>
      </c>
      <c r="F83" s="43">
        <v>54</v>
      </c>
      <c r="G83" s="43">
        <v>0</v>
      </c>
      <c r="H83" s="24">
        <f t="shared" si="28"/>
        <v>174</v>
      </c>
      <c r="I83" s="42">
        <v>60</v>
      </c>
      <c r="J83" s="43">
        <v>54</v>
      </c>
      <c r="K83" s="43">
        <v>2</v>
      </c>
      <c r="L83" s="24">
        <f t="shared" si="29"/>
        <v>116</v>
      </c>
      <c r="M83" s="42">
        <v>180</v>
      </c>
      <c r="N83" s="43">
        <v>108</v>
      </c>
      <c r="O83" s="43">
        <v>2</v>
      </c>
      <c r="P83" s="24">
        <f t="shared" si="30"/>
        <v>290</v>
      </c>
    </row>
    <row r="84" spans="1:16" x14ac:dyDescent="0.15">
      <c r="A84" s="8" t="s">
        <v>59</v>
      </c>
      <c r="E84" s="42">
        <v>1</v>
      </c>
      <c r="F84" s="43">
        <v>30</v>
      </c>
      <c r="G84" s="43">
        <v>0</v>
      </c>
      <c r="H84" s="24">
        <f t="shared" si="28"/>
        <v>31</v>
      </c>
      <c r="I84" s="42">
        <v>12</v>
      </c>
      <c r="J84" s="43">
        <v>58</v>
      </c>
      <c r="K84" s="43">
        <v>0</v>
      </c>
      <c r="L84" s="24">
        <f t="shared" si="29"/>
        <v>70</v>
      </c>
      <c r="M84" s="42">
        <v>13</v>
      </c>
      <c r="N84" s="43">
        <v>88</v>
      </c>
      <c r="O84" s="43">
        <v>0</v>
      </c>
      <c r="P84" s="24">
        <f t="shared" si="30"/>
        <v>101</v>
      </c>
    </row>
    <row r="85" spans="1:16" x14ac:dyDescent="0.15">
      <c r="A85" s="8" t="s">
        <v>60</v>
      </c>
      <c r="E85" s="42">
        <v>6</v>
      </c>
      <c r="F85" s="43">
        <v>0</v>
      </c>
      <c r="G85" s="43">
        <v>0</v>
      </c>
      <c r="H85" s="24">
        <f t="shared" si="28"/>
        <v>6</v>
      </c>
      <c r="I85" s="42">
        <v>9</v>
      </c>
      <c r="J85" s="43">
        <v>0</v>
      </c>
      <c r="K85" s="43">
        <v>0</v>
      </c>
      <c r="L85" s="24">
        <f t="shared" si="29"/>
        <v>9</v>
      </c>
      <c r="M85" s="42">
        <v>15</v>
      </c>
      <c r="N85" s="43">
        <v>0</v>
      </c>
      <c r="O85" s="43">
        <v>0</v>
      </c>
      <c r="P85" s="24">
        <f t="shared" si="30"/>
        <v>15</v>
      </c>
    </row>
    <row r="86" spans="1:16" x14ac:dyDescent="0.15">
      <c r="A86" s="8" t="s">
        <v>61</v>
      </c>
      <c r="E86" s="42">
        <v>408</v>
      </c>
      <c r="F86" s="43">
        <v>1047</v>
      </c>
      <c r="G86" s="43">
        <v>47</v>
      </c>
      <c r="H86" s="24">
        <f t="shared" si="28"/>
        <v>1502</v>
      </c>
      <c r="I86" s="42">
        <v>393</v>
      </c>
      <c r="J86" s="43">
        <v>606</v>
      </c>
      <c r="K86" s="43">
        <v>57</v>
      </c>
      <c r="L86" s="24">
        <f t="shared" si="29"/>
        <v>1056</v>
      </c>
      <c r="M86" s="42">
        <v>801</v>
      </c>
      <c r="N86" s="43">
        <v>1653</v>
      </c>
      <c r="O86" s="43">
        <v>104</v>
      </c>
      <c r="P86" s="24">
        <f t="shared" si="30"/>
        <v>2558</v>
      </c>
    </row>
    <row r="87" spans="1:16" x14ac:dyDescent="0.15">
      <c r="A87" s="8" t="s">
        <v>62</v>
      </c>
      <c r="E87" s="42">
        <v>0</v>
      </c>
      <c r="F87" s="43">
        <v>69</v>
      </c>
      <c r="G87" s="43">
        <v>0</v>
      </c>
      <c r="H87" s="24">
        <f t="shared" si="28"/>
        <v>69</v>
      </c>
      <c r="I87" s="42">
        <v>0</v>
      </c>
      <c r="J87" s="43">
        <v>15</v>
      </c>
      <c r="K87" s="43">
        <v>0</v>
      </c>
      <c r="L87" s="24">
        <f t="shared" si="29"/>
        <v>15</v>
      </c>
      <c r="M87" s="42">
        <v>0</v>
      </c>
      <c r="N87" s="43">
        <v>84</v>
      </c>
      <c r="O87" s="43">
        <v>0</v>
      </c>
      <c r="P87" s="24">
        <f t="shared" si="30"/>
        <v>84</v>
      </c>
    </row>
    <row r="88" spans="1:16" x14ac:dyDescent="0.15">
      <c r="A88" s="8" t="s">
        <v>63</v>
      </c>
      <c r="E88" s="42">
        <v>0</v>
      </c>
      <c r="F88" s="43">
        <v>0</v>
      </c>
      <c r="G88" s="43">
        <v>5</v>
      </c>
      <c r="H88" s="24">
        <f t="shared" si="28"/>
        <v>5</v>
      </c>
      <c r="I88" s="42">
        <v>0</v>
      </c>
      <c r="J88" s="43">
        <v>7</v>
      </c>
      <c r="K88" s="43">
        <v>34</v>
      </c>
      <c r="L88" s="24">
        <f t="shared" si="29"/>
        <v>41</v>
      </c>
      <c r="M88" s="42">
        <v>0</v>
      </c>
      <c r="N88" s="43">
        <v>7</v>
      </c>
      <c r="O88" s="43">
        <v>39</v>
      </c>
      <c r="P88" s="24">
        <f t="shared" si="30"/>
        <v>46</v>
      </c>
    </row>
    <row r="89" spans="1:16" x14ac:dyDescent="0.15">
      <c r="A89" s="10" t="s">
        <v>6</v>
      </c>
      <c r="B89" s="11"/>
      <c r="C89" s="11"/>
      <c r="D89" s="11"/>
      <c r="E89" s="25">
        <f>SUM(E82:E88)</f>
        <v>577</v>
      </c>
      <c r="F89" s="26">
        <f t="shared" ref="F89:P89" si="31">SUM(F82:F88)</f>
        <v>1360</v>
      </c>
      <c r="G89" s="26">
        <f t="shared" si="31"/>
        <v>128</v>
      </c>
      <c r="H89" s="27">
        <f t="shared" si="31"/>
        <v>2065</v>
      </c>
      <c r="I89" s="25">
        <f t="shared" si="31"/>
        <v>495</v>
      </c>
      <c r="J89" s="26">
        <f t="shared" si="31"/>
        <v>788</v>
      </c>
      <c r="K89" s="26">
        <f t="shared" si="31"/>
        <v>447</v>
      </c>
      <c r="L89" s="27">
        <f t="shared" si="31"/>
        <v>1730</v>
      </c>
      <c r="M89" s="25">
        <f t="shared" si="31"/>
        <v>1072</v>
      </c>
      <c r="N89" s="26">
        <f t="shared" si="31"/>
        <v>2148</v>
      </c>
      <c r="O89" s="26">
        <f t="shared" si="31"/>
        <v>575</v>
      </c>
      <c r="P89" s="27">
        <f t="shared" si="31"/>
        <v>3795</v>
      </c>
    </row>
    <row r="90" spans="1:16" x14ac:dyDescent="0.15">
      <c r="A90" s="29" t="s">
        <v>85</v>
      </c>
      <c r="B90" s="30"/>
      <c r="C90" s="30"/>
      <c r="D90" s="30"/>
      <c r="E90" s="44">
        <v>15</v>
      </c>
      <c r="F90" s="45">
        <v>99</v>
      </c>
      <c r="G90" s="45">
        <v>0</v>
      </c>
      <c r="H90" s="28">
        <f>SUM(E90:G90)</f>
        <v>114</v>
      </c>
      <c r="I90" s="44">
        <v>3</v>
      </c>
      <c r="J90" s="45">
        <v>81</v>
      </c>
      <c r="K90" s="45">
        <v>0</v>
      </c>
      <c r="L90" s="28">
        <f>SUM(I90:K90)</f>
        <v>84</v>
      </c>
      <c r="M90" s="44">
        <v>18</v>
      </c>
      <c r="N90" s="45">
        <v>180</v>
      </c>
      <c r="O90" s="45">
        <v>0</v>
      </c>
      <c r="P90" s="28">
        <f>SUM(M90:O90)</f>
        <v>198</v>
      </c>
    </row>
    <row r="91" spans="1:16" x14ac:dyDescent="0.15">
      <c r="A91" s="37" t="s">
        <v>64</v>
      </c>
      <c r="B91" s="38"/>
      <c r="C91" s="38"/>
      <c r="D91" s="38"/>
      <c r="E91" s="44">
        <v>0</v>
      </c>
      <c r="F91" s="45">
        <v>441</v>
      </c>
      <c r="G91" s="45">
        <v>62</v>
      </c>
      <c r="H91" s="28">
        <f>SUM(E91:G91)</f>
        <v>503</v>
      </c>
      <c r="I91" s="44">
        <v>0</v>
      </c>
      <c r="J91" s="45">
        <v>84</v>
      </c>
      <c r="K91" s="45">
        <v>258</v>
      </c>
      <c r="L91" s="28">
        <f>SUM(I91:K91)</f>
        <v>342</v>
      </c>
      <c r="M91" s="44">
        <v>0</v>
      </c>
      <c r="N91" s="45">
        <v>525</v>
      </c>
      <c r="O91" s="45">
        <v>320</v>
      </c>
      <c r="P91" s="28">
        <f>SUM(M91:O91)</f>
        <v>845</v>
      </c>
    </row>
    <row r="92" spans="1:16" x14ac:dyDescent="0.15">
      <c r="A92" s="29" t="s">
        <v>104</v>
      </c>
      <c r="B92" s="30"/>
      <c r="C92" s="30"/>
      <c r="D92" s="30"/>
      <c r="E92" s="44">
        <v>108</v>
      </c>
      <c r="F92" s="45">
        <v>480</v>
      </c>
      <c r="G92" s="45">
        <v>195</v>
      </c>
      <c r="H92" s="28">
        <f>SUM(E92:G92)</f>
        <v>783</v>
      </c>
      <c r="I92" s="44">
        <v>60</v>
      </c>
      <c r="J92" s="45">
        <v>409</v>
      </c>
      <c r="K92" s="45">
        <v>366</v>
      </c>
      <c r="L92" s="28">
        <f>SUM(I92:K92)</f>
        <v>835</v>
      </c>
      <c r="M92" s="44">
        <v>168</v>
      </c>
      <c r="N92" s="45">
        <v>889</v>
      </c>
      <c r="O92" s="45">
        <v>561</v>
      </c>
      <c r="P92" s="28">
        <f>SUM(M92:O92)</f>
        <v>1618</v>
      </c>
    </row>
    <row r="93" spans="1:16" x14ac:dyDescent="0.15">
      <c r="A93" s="29" t="s">
        <v>65</v>
      </c>
      <c r="B93" s="30"/>
      <c r="C93" s="30"/>
      <c r="D93" s="30"/>
      <c r="E93" s="44">
        <v>0</v>
      </c>
      <c r="F93" s="45">
        <v>0</v>
      </c>
      <c r="G93" s="45">
        <v>1033</v>
      </c>
      <c r="H93" s="28">
        <f>SUM(E93:G93)</f>
        <v>1033</v>
      </c>
      <c r="I93" s="44">
        <v>0</v>
      </c>
      <c r="J93" s="45">
        <v>0</v>
      </c>
      <c r="K93" s="45">
        <v>1596</v>
      </c>
      <c r="L93" s="28">
        <f>SUM(I93:K93)</f>
        <v>1596</v>
      </c>
      <c r="M93" s="44">
        <v>0</v>
      </c>
      <c r="N93" s="45">
        <v>0</v>
      </c>
      <c r="O93" s="45">
        <v>2629</v>
      </c>
      <c r="P93" s="28">
        <f>SUM(M93:O93)</f>
        <v>2629</v>
      </c>
    </row>
    <row r="94" spans="1:16" x14ac:dyDescent="0.15">
      <c r="A94" s="37" t="s">
        <v>66</v>
      </c>
      <c r="B94" s="38"/>
      <c r="C94" s="38"/>
      <c r="D94" s="38"/>
      <c r="E94" s="21"/>
      <c r="F94" s="22"/>
      <c r="G94" s="22"/>
      <c r="H94" s="23"/>
      <c r="I94" s="21"/>
      <c r="J94" s="22"/>
      <c r="K94" s="22"/>
      <c r="L94" s="23"/>
      <c r="M94" s="21"/>
      <c r="N94" s="22"/>
      <c r="O94" s="22"/>
      <c r="P94" s="23"/>
    </row>
    <row r="95" spans="1:16" x14ac:dyDescent="0.15">
      <c r="A95" s="8" t="s">
        <v>67</v>
      </c>
      <c r="E95" s="42">
        <v>15</v>
      </c>
      <c r="F95" s="43">
        <v>0</v>
      </c>
      <c r="G95" s="43">
        <v>0</v>
      </c>
      <c r="H95" s="24">
        <f t="shared" ref="H95:H96" si="32">SUM(E95:G95)</f>
        <v>15</v>
      </c>
      <c r="I95" s="42">
        <v>24</v>
      </c>
      <c r="J95" s="43">
        <v>0</v>
      </c>
      <c r="K95" s="43">
        <v>0</v>
      </c>
      <c r="L95" s="24">
        <f t="shared" ref="L95:L96" si="33">SUM(I95:K95)</f>
        <v>24</v>
      </c>
      <c r="M95" s="42">
        <v>39</v>
      </c>
      <c r="N95" s="43">
        <v>0</v>
      </c>
      <c r="O95" s="43">
        <v>0</v>
      </c>
      <c r="P95" s="24">
        <f t="shared" ref="P95:P96" si="34">SUM(M95:O95)</f>
        <v>39</v>
      </c>
    </row>
    <row r="96" spans="1:16" x14ac:dyDescent="0.15">
      <c r="A96" s="8" t="s">
        <v>68</v>
      </c>
      <c r="E96" s="42">
        <v>16</v>
      </c>
      <c r="F96" s="43">
        <v>0</v>
      </c>
      <c r="G96" s="43">
        <v>0</v>
      </c>
      <c r="H96" s="24">
        <f t="shared" si="32"/>
        <v>16</v>
      </c>
      <c r="I96" s="42">
        <v>9</v>
      </c>
      <c r="J96" s="43">
        <v>0</v>
      </c>
      <c r="K96" s="43">
        <v>0</v>
      </c>
      <c r="L96" s="24">
        <f t="shared" si="33"/>
        <v>9</v>
      </c>
      <c r="M96" s="42">
        <v>25</v>
      </c>
      <c r="N96" s="43">
        <v>0</v>
      </c>
      <c r="O96" s="43">
        <v>0</v>
      </c>
      <c r="P96" s="24">
        <f t="shared" si="34"/>
        <v>25</v>
      </c>
    </row>
    <row r="97" spans="1:16" x14ac:dyDescent="0.15">
      <c r="A97" s="10" t="s">
        <v>6</v>
      </c>
      <c r="B97" s="11"/>
      <c r="C97" s="11"/>
      <c r="D97" s="11"/>
      <c r="E97" s="25">
        <f>SUM(E95:E96)</f>
        <v>31</v>
      </c>
      <c r="F97" s="26">
        <f t="shared" ref="F97:P97" si="35">SUM(F95:F96)</f>
        <v>0</v>
      </c>
      <c r="G97" s="26">
        <f t="shared" si="35"/>
        <v>0</v>
      </c>
      <c r="H97" s="27">
        <f t="shared" si="35"/>
        <v>31</v>
      </c>
      <c r="I97" s="25">
        <f t="shared" si="35"/>
        <v>33</v>
      </c>
      <c r="J97" s="26">
        <f t="shared" si="35"/>
        <v>0</v>
      </c>
      <c r="K97" s="26">
        <f t="shared" si="35"/>
        <v>0</v>
      </c>
      <c r="L97" s="27">
        <f t="shared" si="35"/>
        <v>33</v>
      </c>
      <c r="M97" s="25">
        <f t="shared" si="35"/>
        <v>64</v>
      </c>
      <c r="N97" s="26">
        <f t="shared" si="35"/>
        <v>0</v>
      </c>
      <c r="O97" s="26">
        <f t="shared" si="35"/>
        <v>0</v>
      </c>
      <c r="P97" s="27">
        <f t="shared" si="35"/>
        <v>64</v>
      </c>
    </row>
    <row r="98" spans="1:16" x14ac:dyDescent="0.15">
      <c r="A98" s="29" t="s">
        <v>69</v>
      </c>
      <c r="B98" s="30"/>
      <c r="C98" s="30"/>
      <c r="D98" s="30"/>
      <c r="E98" s="44">
        <v>1259</v>
      </c>
      <c r="F98" s="45">
        <v>0</v>
      </c>
      <c r="G98" s="45">
        <v>0</v>
      </c>
      <c r="H98" s="28">
        <f>SUM(E98:G98)</f>
        <v>1259</v>
      </c>
      <c r="I98" s="44">
        <v>834</v>
      </c>
      <c r="J98" s="45">
        <v>0</v>
      </c>
      <c r="K98" s="45">
        <v>0</v>
      </c>
      <c r="L98" s="28">
        <f>SUM(I98:K98)</f>
        <v>834</v>
      </c>
      <c r="M98" s="44">
        <v>2093</v>
      </c>
      <c r="N98" s="45">
        <v>0</v>
      </c>
      <c r="O98" s="45">
        <v>0</v>
      </c>
      <c r="P98" s="28">
        <f>SUM(M98:O98)</f>
        <v>2093</v>
      </c>
    </row>
    <row r="99" spans="1:16" s="34" customFormat="1" x14ac:dyDescent="0.15">
      <c r="A99" s="29" t="s">
        <v>70</v>
      </c>
      <c r="B99" s="30"/>
      <c r="C99" s="30"/>
      <c r="D99" s="30"/>
      <c r="E99" s="31">
        <f>SUM(E14,E43,E48,E57,E61,E66,E80,E89,E90,E91,E92,E93,E97,E98)</f>
        <v>11324</v>
      </c>
      <c r="F99" s="32">
        <f t="shared" ref="F99:P99" si="36">SUM(F14,F43,F48,F57,F61,F66,F80,F89,F90,F91,F92,F93,F97,F98)</f>
        <v>10719</v>
      </c>
      <c r="G99" s="32">
        <f t="shared" si="36"/>
        <v>7388</v>
      </c>
      <c r="H99" s="33">
        <f t="shared" si="36"/>
        <v>29431</v>
      </c>
      <c r="I99" s="31">
        <f t="shared" si="36"/>
        <v>6393</v>
      </c>
      <c r="J99" s="32">
        <f t="shared" si="36"/>
        <v>6034</v>
      </c>
      <c r="K99" s="32">
        <f t="shared" si="36"/>
        <v>8579</v>
      </c>
      <c r="L99" s="33">
        <f t="shared" si="36"/>
        <v>21006</v>
      </c>
      <c r="M99" s="31">
        <f t="shared" si="36"/>
        <v>17717</v>
      </c>
      <c r="N99" s="32">
        <f t="shared" si="36"/>
        <v>16753</v>
      </c>
      <c r="O99" s="32">
        <f t="shared" si="36"/>
        <v>15967</v>
      </c>
      <c r="P99" s="33">
        <f t="shared" si="36"/>
        <v>50437</v>
      </c>
    </row>
    <row r="100" spans="1:16" s="34" customFormat="1" x14ac:dyDescent="0.15">
      <c r="A100" s="29" t="s">
        <v>105</v>
      </c>
      <c r="B100" s="30"/>
      <c r="C100" s="30"/>
      <c r="D100" s="30"/>
      <c r="E100" s="31">
        <f>E99-E93</f>
        <v>11324</v>
      </c>
      <c r="F100" s="32">
        <f t="shared" ref="F100:P100" si="37">F99-F93</f>
        <v>10719</v>
      </c>
      <c r="G100" s="32">
        <f t="shared" si="37"/>
        <v>6355</v>
      </c>
      <c r="H100" s="33">
        <f t="shared" si="37"/>
        <v>28398</v>
      </c>
      <c r="I100" s="31">
        <f t="shared" si="37"/>
        <v>6393</v>
      </c>
      <c r="J100" s="32">
        <f t="shared" si="37"/>
        <v>6034</v>
      </c>
      <c r="K100" s="32">
        <f t="shared" si="37"/>
        <v>6983</v>
      </c>
      <c r="L100" s="33">
        <f t="shared" si="37"/>
        <v>19410</v>
      </c>
      <c r="M100" s="31">
        <f t="shared" si="37"/>
        <v>17717</v>
      </c>
      <c r="N100" s="32">
        <f t="shared" si="37"/>
        <v>16753</v>
      </c>
      <c r="O100" s="32">
        <f t="shared" si="37"/>
        <v>13338</v>
      </c>
      <c r="P100" s="33">
        <f t="shared" si="37"/>
        <v>47808</v>
      </c>
    </row>
  </sheetData>
  <mergeCells count="7">
    <mergeCell ref="A2:P2"/>
    <mergeCell ref="A3:P3"/>
    <mergeCell ref="A4:P4"/>
    <mergeCell ref="A5:P5"/>
    <mergeCell ref="E7:H7"/>
    <mergeCell ref="I7:L7"/>
    <mergeCell ref="M7:P7"/>
  </mergeCells>
  <printOptions horizontalCentered="1"/>
  <pageMargins left="0.5" right="0.5" top="0.7" bottom="0.5" header="0.3" footer="0.3"/>
  <pageSetup scale="67" orientation="portrait" r:id="rId1"/>
  <headerFooter>
    <oddFooter>&amp;LInstitutional Research and Reporting&amp;RUpdated: 09/25/2023</oddFooter>
  </headerFooter>
  <rowBreaks count="1" manualBreakCount="1"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767F7-CAB1-4CB3-9B18-EF09B2FD7937}">
  <dimension ref="A1:N27"/>
  <sheetViews>
    <sheetView workbookViewId="0">
      <selection activeCell="A21" sqref="A21"/>
    </sheetView>
    <sheetView workbookViewId="1"/>
  </sheetViews>
  <sheetFormatPr baseColWidth="10" defaultColWidth="8.83203125" defaultRowHeight="15" x14ac:dyDescent="0.2"/>
  <sheetData>
    <row r="1" spans="1:14" s="2" customFormat="1" ht="13" x14ac:dyDescent="0.15"/>
    <row r="2" spans="1:14" s="3" customFormat="1" ht="16" x14ac:dyDescent="0.2">
      <c r="A2" s="69" t="s">
        <v>91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s="3" customFormat="1" ht="16" x14ac:dyDescent="0.2">
      <c r="A3" s="69" t="s">
        <v>94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s="3" customFormat="1" ht="16" x14ac:dyDescent="0.2">
      <c r="A4" s="69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s="3" customFormat="1" ht="16" x14ac:dyDescent="0.2">
      <c r="A5" s="69" t="s">
        <v>77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s="3" customFormat="1" ht="1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s="2" customFormat="1" ht="13" x14ac:dyDescent="0.15">
      <c r="A7" s="4"/>
      <c r="B7" s="5"/>
      <c r="C7" s="5"/>
      <c r="D7" s="5"/>
      <c r="E7" s="5"/>
      <c r="F7" s="70" t="s">
        <v>71</v>
      </c>
      <c r="G7" s="71"/>
      <c r="H7" s="72"/>
      <c r="I7" s="70" t="s">
        <v>72</v>
      </c>
      <c r="J7" s="71"/>
      <c r="K7" s="72"/>
      <c r="L7" s="70" t="s">
        <v>73</v>
      </c>
      <c r="M7" s="71"/>
      <c r="N7" s="72"/>
    </row>
    <row r="8" spans="1:14" s="2" customFormat="1" ht="13" x14ac:dyDescent="0.15">
      <c r="A8" s="35"/>
      <c r="B8" s="12"/>
      <c r="C8" s="12"/>
      <c r="D8" s="12"/>
      <c r="E8" s="12"/>
      <c r="F8" s="35" t="s">
        <v>75</v>
      </c>
      <c r="G8" s="12" t="s">
        <v>76</v>
      </c>
      <c r="H8" s="36" t="s">
        <v>73</v>
      </c>
      <c r="I8" s="35" t="s">
        <v>75</v>
      </c>
      <c r="J8" s="12" t="s">
        <v>76</v>
      </c>
      <c r="K8" s="36" t="s">
        <v>73</v>
      </c>
      <c r="L8" s="35" t="s">
        <v>75</v>
      </c>
      <c r="M8" s="12" t="s">
        <v>76</v>
      </c>
      <c r="N8" s="36" t="s">
        <v>73</v>
      </c>
    </row>
    <row r="9" spans="1:14" s="17" customFormat="1" x14ac:dyDescent="0.2">
      <c r="A9" s="37" t="s">
        <v>2</v>
      </c>
      <c r="B9" s="38"/>
      <c r="C9" s="38"/>
      <c r="D9" s="38"/>
      <c r="E9" s="38"/>
      <c r="F9" s="39"/>
      <c r="G9" s="40"/>
      <c r="H9" s="41"/>
      <c r="I9" s="39"/>
      <c r="J9" s="40"/>
      <c r="K9" s="41"/>
      <c r="L9" s="39"/>
      <c r="M9" s="40"/>
      <c r="N9" s="41"/>
    </row>
    <row r="10" spans="1:14" x14ac:dyDescent="0.2">
      <c r="A10" s="10" t="s">
        <v>3</v>
      </c>
      <c r="B10" s="11"/>
      <c r="C10" s="11"/>
      <c r="D10" s="11"/>
      <c r="E10" s="11"/>
      <c r="F10" s="46">
        <v>0</v>
      </c>
      <c r="G10" s="47">
        <v>18</v>
      </c>
      <c r="H10" s="27">
        <f>SUM(F10:G10)</f>
        <v>18</v>
      </c>
      <c r="I10" s="46">
        <v>0</v>
      </c>
      <c r="J10" s="47">
        <v>0</v>
      </c>
      <c r="K10" s="27">
        <f>SUM(I10:J10)</f>
        <v>0</v>
      </c>
      <c r="L10" s="46">
        <f>SUM(F10,I10)</f>
        <v>0</v>
      </c>
      <c r="M10" s="47">
        <f>SUM(G10,J10)</f>
        <v>18</v>
      </c>
      <c r="N10" s="27">
        <f>SUM(L10:M10)</f>
        <v>18</v>
      </c>
    </row>
    <row r="11" spans="1:14" s="17" customFormat="1" x14ac:dyDescent="0.2">
      <c r="A11" s="37" t="s">
        <v>45</v>
      </c>
      <c r="B11" s="38"/>
      <c r="C11" s="38"/>
      <c r="D11" s="38"/>
      <c r="E11" s="38"/>
      <c r="F11" s="39"/>
      <c r="G11" s="40"/>
      <c r="H11" s="41"/>
      <c r="I11" s="39"/>
      <c r="J11" s="40"/>
      <c r="K11" s="41"/>
      <c r="L11" s="39"/>
      <c r="M11" s="40"/>
      <c r="N11" s="41"/>
    </row>
    <row r="12" spans="1:14" x14ac:dyDescent="0.2">
      <c r="A12" s="9" t="s">
        <v>80</v>
      </c>
      <c r="B12" s="2"/>
      <c r="C12" s="2"/>
      <c r="D12" s="2"/>
      <c r="E12" s="2"/>
      <c r="F12" s="42">
        <v>45</v>
      </c>
      <c r="G12" s="43">
        <v>164</v>
      </c>
      <c r="H12" s="24">
        <f t="shared" ref="H12:H14" si="0">SUM(F12:G12)</f>
        <v>209</v>
      </c>
      <c r="I12" s="42">
        <v>0</v>
      </c>
      <c r="J12" s="43">
        <v>6</v>
      </c>
      <c r="K12" s="24">
        <f t="shared" ref="K12:K14" si="1">SUM(I12:J12)</f>
        <v>6</v>
      </c>
      <c r="L12" s="42">
        <f t="shared" ref="L12:L15" si="2">SUM(F12,I12)</f>
        <v>45</v>
      </c>
      <c r="M12" s="43">
        <f t="shared" ref="M12:M15" si="3">SUM(G12,J12)</f>
        <v>170</v>
      </c>
      <c r="N12" s="24">
        <f t="shared" ref="N12:N15" si="4">SUM(L12:M12)</f>
        <v>215</v>
      </c>
    </row>
    <row r="13" spans="1:14" x14ac:dyDescent="0.2">
      <c r="A13" s="9" t="s">
        <v>47</v>
      </c>
      <c r="B13" s="2"/>
      <c r="C13" s="2"/>
      <c r="D13" s="2"/>
      <c r="E13" s="2"/>
      <c r="F13" s="42">
        <v>48</v>
      </c>
      <c r="G13" s="43">
        <v>0</v>
      </c>
      <c r="H13" s="24">
        <f t="shared" si="0"/>
        <v>48</v>
      </c>
      <c r="I13" s="42">
        <v>0</v>
      </c>
      <c r="J13" s="43">
        <v>0</v>
      </c>
      <c r="K13" s="24">
        <f t="shared" si="1"/>
        <v>0</v>
      </c>
      <c r="L13" s="42">
        <f t="shared" si="2"/>
        <v>48</v>
      </c>
      <c r="M13" s="43">
        <f t="shared" si="3"/>
        <v>0</v>
      </c>
      <c r="N13" s="24">
        <f t="shared" si="4"/>
        <v>48</v>
      </c>
    </row>
    <row r="14" spans="1:14" x14ac:dyDescent="0.2">
      <c r="A14" s="9" t="s">
        <v>81</v>
      </c>
      <c r="B14" s="2"/>
      <c r="C14" s="2"/>
      <c r="D14" s="2"/>
      <c r="E14" s="2"/>
      <c r="F14" s="42">
        <v>102</v>
      </c>
      <c r="G14" s="43">
        <v>7</v>
      </c>
      <c r="H14" s="24">
        <f t="shared" si="0"/>
        <v>109</v>
      </c>
      <c r="I14" s="42">
        <v>0</v>
      </c>
      <c r="J14" s="43">
        <v>8</v>
      </c>
      <c r="K14" s="24">
        <f t="shared" si="1"/>
        <v>8</v>
      </c>
      <c r="L14" s="42">
        <f t="shared" si="2"/>
        <v>102</v>
      </c>
      <c r="M14" s="43">
        <f t="shared" si="3"/>
        <v>15</v>
      </c>
      <c r="N14" s="24">
        <f t="shared" si="4"/>
        <v>117</v>
      </c>
    </row>
    <row r="15" spans="1:14" x14ac:dyDescent="0.2">
      <c r="A15" s="10" t="s">
        <v>6</v>
      </c>
      <c r="B15" s="11"/>
      <c r="C15" s="11"/>
      <c r="D15" s="11"/>
      <c r="E15" s="11"/>
      <c r="F15" s="25">
        <f>SUM(F12:F14)</f>
        <v>195</v>
      </c>
      <c r="G15" s="26">
        <f t="shared" ref="G15:K15" si="5">SUM(G12:G14)</f>
        <v>171</v>
      </c>
      <c r="H15" s="27">
        <f t="shared" si="5"/>
        <v>366</v>
      </c>
      <c r="I15" s="25">
        <f t="shared" si="5"/>
        <v>0</v>
      </c>
      <c r="J15" s="26">
        <f t="shared" si="5"/>
        <v>14</v>
      </c>
      <c r="K15" s="27">
        <f t="shared" si="5"/>
        <v>14</v>
      </c>
      <c r="L15" s="46">
        <f t="shared" si="2"/>
        <v>195</v>
      </c>
      <c r="M15" s="47">
        <f t="shared" si="3"/>
        <v>185</v>
      </c>
      <c r="N15" s="27">
        <f t="shared" si="4"/>
        <v>380</v>
      </c>
    </row>
    <row r="16" spans="1:14" s="17" customFormat="1" x14ac:dyDescent="0.2">
      <c r="A16" s="37" t="s">
        <v>49</v>
      </c>
      <c r="B16" s="38"/>
      <c r="C16" s="38"/>
      <c r="D16" s="38"/>
      <c r="E16" s="38"/>
      <c r="F16" s="39"/>
      <c r="G16" s="40"/>
      <c r="H16" s="41"/>
      <c r="I16" s="39"/>
      <c r="J16" s="40"/>
      <c r="K16" s="41"/>
      <c r="L16" s="39"/>
      <c r="M16" s="40"/>
      <c r="N16" s="41"/>
    </row>
    <row r="17" spans="1:14" x14ac:dyDescent="0.2">
      <c r="A17" s="10" t="s">
        <v>82</v>
      </c>
      <c r="B17" s="11"/>
      <c r="C17" s="11"/>
      <c r="D17" s="11"/>
      <c r="E17" s="11"/>
      <c r="F17" s="46">
        <v>0</v>
      </c>
      <c r="G17" s="47">
        <v>6</v>
      </c>
      <c r="H17" s="27">
        <f>SUM(F17:G17)</f>
        <v>6</v>
      </c>
      <c r="I17" s="46">
        <v>0</v>
      </c>
      <c r="J17" s="47">
        <v>37</v>
      </c>
      <c r="K17" s="27">
        <f>SUM(I17:J17)</f>
        <v>37</v>
      </c>
      <c r="L17" s="46">
        <f>SUM(F17,I17)</f>
        <v>0</v>
      </c>
      <c r="M17" s="47">
        <f>SUM(G17,J17)</f>
        <v>43</v>
      </c>
      <c r="N17" s="27">
        <f>SUM(L17:M17)</f>
        <v>43</v>
      </c>
    </row>
    <row r="18" spans="1:14" s="17" customFormat="1" x14ac:dyDescent="0.2">
      <c r="A18" s="37" t="s">
        <v>66</v>
      </c>
      <c r="B18" s="38"/>
      <c r="C18" s="38"/>
      <c r="D18" s="38"/>
      <c r="E18" s="38"/>
      <c r="F18" s="48"/>
      <c r="G18" s="49"/>
      <c r="H18" s="41"/>
      <c r="I18" s="48"/>
      <c r="J18" s="49"/>
      <c r="K18" s="41"/>
      <c r="L18" s="48"/>
      <c r="M18" s="49"/>
      <c r="N18" s="41"/>
    </row>
    <row r="19" spans="1:14" x14ac:dyDescent="0.2">
      <c r="A19" s="10" t="s">
        <v>86</v>
      </c>
      <c r="B19" s="11"/>
      <c r="C19" s="11"/>
      <c r="D19" s="11"/>
      <c r="E19" s="11"/>
      <c r="F19" s="46">
        <v>0</v>
      </c>
      <c r="G19" s="47">
        <v>6</v>
      </c>
      <c r="H19" s="27">
        <f>SUM(F19:G19)</f>
        <v>6</v>
      </c>
      <c r="I19" s="46">
        <v>0</v>
      </c>
      <c r="J19" s="47">
        <v>6</v>
      </c>
      <c r="K19" s="27">
        <f>SUM(I19:J19)</f>
        <v>6</v>
      </c>
      <c r="L19" s="46">
        <f>SUM(F19,I19)</f>
        <v>0</v>
      </c>
      <c r="M19" s="47">
        <f>SUM(G19,J19)</f>
        <v>12</v>
      </c>
      <c r="N19" s="27">
        <f>SUM(L19:M19)</f>
        <v>12</v>
      </c>
    </row>
    <row r="20" spans="1:14" s="17" customFormat="1" x14ac:dyDescent="0.2">
      <c r="A20" s="37" t="s">
        <v>100</v>
      </c>
      <c r="B20" s="38"/>
      <c r="C20" s="38"/>
      <c r="D20" s="38"/>
      <c r="E20" s="38"/>
      <c r="F20" s="39"/>
      <c r="G20" s="40"/>
      <c r="H20" s="41"/>
      <c r="I20" s="39"/>
      <c r="J20" s="40"/>
      <c r="K20" s="41"/>
      <c r="L20" s="39"/>
      <c r="M20" s="40"/>
      <c r="N20" s="41"/>
    </row>
    <row r="21" spans="1:14" x14ac:dyDescent="0.2">
      <c r="A21" s="9" t="s">
        <v>20</v>
      </c>
      <c r="B21" s="2"/>
      <c r="C21" s="2"/>
      <c r="D21" s="2"/>
      <c r="E21" s="2"/>
      <c r="F21" s="42">
        <v>0</v>
      </c>
      <c r="G21" s="43">
        <v>177</v>
      </c>
      <c r="H21" s="24">
        <f t="shared" ref="H21:H25" si="6">SUM(F21:G21)</f>
        <v>177</v>
      </c>
      <c r="I21" s="42">
        <v>0</v>
      </c>
      <c r="J21" s="43">
        <v>12</v>
      </c>
      <c r="K21" s="24">
        <f t="shared" ref="K21:K25" si="7">SUM(I21:J21)</f>
        <v>12</v>
      </c>
      <c r="L21" s="42">
        <f t="shared" ref="L21:L26" si="8">SUM(F21,I21)</f>
        <v>0</v>
      </c>
      <c r="M21" s="43">
        <f t="shared" ref="M21:M25" si="9">SUM(G21,J21)</f>
        <v>189</v>
      </c>
      <c r="N21" s="24">
        <f t="shared" ref="N21:N25" si="10">SUM(L21:M21)</f>
        <v>189</v>
      </c>
    </row>
    <row r="22" spans="1:14" x14ac:dyDescent="0.2">
      <c r="A22" s="9" t="s">
        <v>92</v>
      </c>
      <c r="B22" s="2"/>
      <c r="C22" s="2"/>
      <c r="D22" s="2"/>
      <c r="E22" s="2"/>
      <c r="F22" s="42">
        <v>33</v>
      </c>
      <c r="G22" s="43">
        <v>0</v>
      </c>
      <c r="H22" s="24">
        <f t="shared" si="6"/>
        <v>33</v>
      </c>
      <c r="I22" s="42">
        <v>15</v>
      </c>
      <c r="J22" s="43">
        <v>0</v>
      </c>
      <c r="K22" s="24">
        <f t="shared" si="7"/>
        <v>15</v>
      </c>
      <c r="L22" s="42">
        <f t="shared" si="8"/>
        <v>48</v>
      </c>
      <c r="M22" s="43">
        <f t="shared" si="9"/>
        <v>0</v>
      </c>
      <c r="N22" s="24">
        <f t="shared" si="10"/>
        <v>48</v>
      </c>
    </row>
    <row r="23" spans="1:14" x14ac:dyDescent="0.2">
      <c r="A23" s="9" t="s">
        <v>28</v>
      </c>
      <c r="B23" s="2"/>
      <c r="C23" s="2"/>
      <c r="D23" s="2"/>
      <c r="E23" s="2"/>
      <c r="F23" s="42">
        <v>0</v>
      </c>
      <c r="G23" s="43">
        <v>51</v>
      </c>
      <c r="H23" s="24">
        <f t="shared" si="6"/>
        <v>51</v>
      </c>
      <c r="I23" s="42">
        <v>0</v>
      </c>
      <c r="J23" s="43">
        <v>3</v>
      </c>
      <c r="K23" s="24">
        <f t="shared" si="7"/>
        <v>3</v>
      </c>
      <c r="L23" s="42">
        <f t="shared" si="8"/>
        <v>0</v>
      </c>
      <c r="M23" s="43">
        <f t="shared" si="9"/>
        <v>54</v>
      </c>
      <c r="N23" s="24">
        <f t="shared" si="10"/>
        <v>54</v>
      </c>
    </row>
    <row r="24" spans="1:14" x14ac:dyDescent="0.2">
      <c r="A24" s="9" t="s">
        <v>29</v>
      </c>
      <c r="B24" s="2"/>
      <c r="C24" s="2"/>
      <c r="D24" s="2"/>
      <c r="E24" s="2"/>
      <c r="F24" s="42">
        <v>0</v>
      </c>
      <c r="G24" s="43">
        <v>30</v>
      </c>
      <c r="H24" s="24">
        <f t="shared" si="6"/>
        <v>30</v>
      </c>
      <c r="I24" s="42">
        <v>0</v>
      </c>
      <c r="J24" s="43">
        <v>0</v>
      </c>
      <c r="K24" s="24">
        <f t="shared" si="7"/>
        <v>0</v>
      </c>
      <c r="L24" s="42">
        <f t="shared" si="8"/>
        <v>0</v>
      </c>
      <c r="M24" s="43">
        <f t="shared" si="9"/>
        <v>30</v>
      </c>
      <c r="N24" s="24">
        <f t="shared" si="10"/>
        <v>30</v>
      </c>
    </row>
    <row r="25" spans="1:14" x14ac:dyDescent="0.2">
      <c r="A25" s="9" t="s">
        <v>30</v>
      </c>
      <c r="B25" s="2"/>
      <c r="C25" s="2"/>
      <c r="D25" s="2"/>
      <c r="E25" s="2"/>
      <c r="F25" s="42">
        <v>54</v>
      </c>
      <c r="G25" s="43">
        <v>430</v>
      </c>
      <c r="H25" s="24">
        <f t="shared" si="6"/>
        <v>484</v>
      </c>
      <c r="I25" s="42">
        <v>0</v>
      </c>
      <c r="J25" s="43">
        <v>9</v>
      </c>
      <c r="K25" s="24">
        <f t="shared" si="7"/>
        <v>9</v>
      </c>
      <c r="L25" s="42">
        <f t="shared" si="8"/>
        <v>54</v>
      </c>
      <c r="M25" s="43">
        <f t="shared" si="9"/>
        <v>439</v>
      </c>
      <c r="N25" s="24">
        <f t="shared" si="10"/>
        <v>493</v>
      </c>
    </row>
    <row r="26" spans="1:14" x14ac:dyDescent="0.2">
      <c r="A26" s="10" t="s">
        <v>6</v>
      </c>
      <c r="B26" s="11"/>
      <c r="C26" s="11"/>
      <c r="D26" s="11"/>
      <c r="E26" s="11"/>
      <c r="F26" s="25">
        <f>SUM(F21:F25)</f>
        <v>87</v>
      </c>
      <c r="G26" s="26">
        <f t="shared" ref="G26:J26" si="11">SUM(G21:G25)</f>
        <v>688</v>
      </c>
      <c r="H26" s="27">
        <f>SUM(H21:H25)</f>
        <v>775</v>
      </c>
      <c r="I26" s="25">
        <f t="shared" si="11"/>
        <v>15</v>
      </c>
      <c r="J26" s="26">
        <f t="shared" si="11"/>
        <v>24</v>
      </c>
      <c r="K26" s="27">
        <f>SUM(K21:K25)</f>
        <v>39</v>
      </c>
      <c r="L26" s="46">
        <f t="shared" si="8"/>
        <v>102</v>
      </c>
      <c r="M26" s="47">
        <f>SUM(G26,J26)</f>
        <v>712</v>
      </c>
      <c r="N26" s="27">
        <f>SUM(L26:M26)</f>
        <v>814</v>
      </c>
    </row>
    <row r="27" spans="1:14" s="17" customFormat="1" x14ac:dyDescent="0.2">
      <c r="A27" s="29" t="s">
        <v>93</v>
      </c>
      <c r="B27" s="30"/>
      <c r="C27" s="30"/>
      <c r="D27" s="30"/>
      <c r="E27" s="30"/>
      <c r="F27" s="31">
        <f>SUM(F10,F15,F17,F19,F26)</f>
        <v>282</v>
      </c>
      <c r="G27" s="32">
        <f t="shared" ref="G27:N27" si="12">SUM(G10,G15,G17,G19,G26)</f>
        <v>889</v>
      </c>
      <c r="H27" s="33">
        <f t="shared" si="12"/>
        <v>1171</v>
      </c>
      <c r="I27" s="31">
        <f t="shared" si="12"/>
        <v>15</v>
      </c>
      <c r="J27" s="32">
        <f t="shared" si="12"/>
        <v>81</v>
      </c>
      <c r="K27" s="33">
        <f t="shared" si="12"/>
        <v>96</v>
      </c>
      <c r="L27" s="31">
        <f t="shared" si="12"/>
        <v>297</v>
      </c>
      <c r="M27" s="32">
        <f t="shared" si="12"/>
        <v>970</v>
      </c>
      <c r="N27" s="33">
        <f t="shared" si="12"/>
        <v>1267</v>
      </c>
    </row>
  </sheetData>
  <mergeCells count="7">
    <mergeCell ref="A2:N2"/>
    <mergeCell ref="A3:N3"/>
    <mergeCell ref="A4:N4"/>
    <mergeCell ref="A5:N5"/>
    <mergeCell ref="F7:H7"/>
    <mergeCell ref="I7:K7"/>
    <mergeCell ref="L7:N7"/>
  </mergeCells>
  <printOptions horizontalCentered="1"/>
  <pageMargins left="0.5" right="0.5" top="0.7" bottom="0.5" header="0.3" footer="0.3"/>
  <pageSetup scale="72" orientation="portrait" r:id="rId1"/>
  <headerFooter>
    <oddFooter>&amp;LInstitutional Research and Reporting&amp;RUpdated: 09/25/2023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C7114-83D3-4057-8E45-C71CD5CAD7F7}">
  <dimension ref="A1:P12"/>
  <sheetViews>
    <sheetView workbookViewId="0">
      <selection activeCell="C16" sqref="C16"/>
    </sheetView>
    <sheetView workbookViewId="1">
      <selection activeCell="C11" sqref="C11"/>
    </sheetView>
  </sheetViews>
  <sheetFormatPr baseColWidth="10" defaultColWidth="8.83203125" defaultRowHeight="15" x14ac:dyDescent="0.2"/>
  <sheetData>
    <row r="1" spans="1:16" s="2" customFormat="1" ht="13" x14ac:dyDescent="0.15"/>
    <row r="2" spans="1:16" s="3" customFormat="1" ht="16" x14ac:dyDescent="0.2">
      <c r="A2" s="69" t="s">
        <v>96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6" s="3" customFormat="1" ht="16" x14ac:dyDescent="0.2">
      <c r="A3" s="69" t="s">
        <v>97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6" s="3" customFormat="1" ht="16" x14ac:dyDescent="0.2">
      <c r="A4" s="69" t="s">
        <v>99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6" s="3" customFormat="1" ht="16" x14ac:dyDescent="0.2">
      <c r="A5" s="69" t="s">
        <v>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6" s="3" customFormat="1" ht="16" x14ac:dyDescent="0.2">
      <c r="A6" s="69" t="s">
        <v>77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s="3" customFormat="1" ht="16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s="2" customFormat="1" ht="14.5" customHeight="1" x14ac:dyDescent="0.15">
      <c r="A8" s="4"/>
      <c r="B8" s="5"/>
      <c r="C8" s="5"/>
      <c r="D8" s="5"/>
      <c r="E8" s="70" t="s">
        <v>71</v>
      </c>
      <c r="F8" s="71"/>
      <c r="G8" s="71"/>
      <c r="H8" s="72"/>
      <c r="I8" s="70" t="s">
        <v>72</v>
      </c>
      <c r="J8" s="71"/>
      <c r="K8" s="71"/>
      <c r="L8" s="72"/>
      <c r="M8" s="70" t="s">
        <v>73</v>
      </c>
      <c r="N8" s="71"/>
      <c r="O8" s="71"/>
      <c r="P8" s="72"/>
    </row>
    <row r="9" spans="1:16" s="2" customFormat="1" ht="13" x14ac:dyDescent="0.15">
      <c r="A9" s="35"/>
      <c r="B9" s="12"/>
      <c r="C9" s="12"/>
      <c r="D9" s="12"/>
      <c r="E9" s="35" t="s">
        <v>74</v>
      </c>
      <c r="F9" s="12" t="s">
        <v>75</v>
      </c>
      <c r="G9" s="12" t="s">
        <v>76</v>
      </c>
      <c r="H9" s="36" t="s">
        <v>73</v>
      </c>
      <c r="I9" s="35" t="s">
        <v>74</v>
      </c>
      <c r="J9" s="12" t="s">
        <v>75</v>
      </c>
      <c r="K9" s="12" t="s">
        <v>76</v>
      </c>
      <c r="L9" s="36" t="s">
        <v>73</v>
      </c>
      <c r="M9" s="35" t="s">
        <v>74</v>
      </c>
      <c r="N9" s="12" t="s">
        <v>75</v>
      </c>
      <c r="O9" s="12" t="s">
        <v>76</v>
      </c>
      <c r="P9" s="36" t="s">
        <v>73</v>
      </c>
    </row>
    <row r="10" spans="1:16" s="17" customFormat="1" x14ac:dyDescent="0.2">
      <c r="A10" s="37" t="s">
        <v>95</v>
      </c>
      <c r="B10" s="38"/>
      <c r="C10" s="38"/>
      <c r="D10" s="38"/>
      <c r="E10" s="37"/>
      <c r="F10" s="38"/>
      <c r="G10" s="38"/>
      <c r="H10" s="54"/>
      <c r="I10" s="37"/>
      <c r="J10" s="38"/>
      <c r="K10" s="38"/>
      <c r="L10" s="54"/>
      <c r="M10" s="37"/>
      <c r="N10" s="38"/>
      <c r="O10" s="38"/>
      <c r="P10" s="54"/>
    </row>
    <row r="11" spans="1:16" x14ac:dyDescent="0.2">
      <c r="A11" s="50" t="s">
        <v>87</v>
      </c>
      <c r="B11" s="11"/>
      <c r="C11" s="11"/>
      <c r="D11" s="11"/>
      <c r="E11" s="46">
        <v>111</v>
      </c>
      <c r="F11" s="47">
        <v>975</v>
      </c>
      <c r="G11" s="47">
        <v>590</v>
      </c>
      <c r="H11" s="27">
        <f>SUM(E11:G11)</f>
        <v>1676</v>
      </c>
      <c r="I11" s="46">
        <v>54</v>
      </c>
      <c r="J11" s="47">
        <v>386</v>
      </c>
      <c r="K11" s="47">
        <v>1712</v>
      </c>
      <c r="L11" s="27">
        <f>SUM(I11:K11)</f>
        <v>2152</v>
      </c>
      <c r="M11" s="46">
        <v>165</v>
      </c>
      <c r="N11" s="47">
        <v>1361</v>
      </c>
      <c r="O11" s="47">
        <v>2302</v>
      </c>
      <c r="P11" s="27">
        <f>SUM(M11:O11)</f>
        <v>3828</v>
      </c>
    </row>
    <row r="12" spans="1:16" s="17" customFormat="1" x14ac:dyDescent="0.2"/>
  </sheetData>
  <mergeCells count="8">
    <mergeCell ref="A2:P2"/>
    <mergeCell ref="E8:H8"/>
    <mergeCell ref="I8:L8"/>
    <mergeCell ref="M8:P8"/>
    <mergeCell ref="A4:P4"/>
    <mergeCell ref="A3:P3"/>
    <mergeCell ref="A5:P5"/>
    <mergeCell ref="A6:P6"/>
  </mergeCells>
  <printOptions horizontalCentered="1"/>
  <pageMargins left="0.5" right="0.5" top="0.7" bottom="0.5" header="0.3" footer="0.3"/>
  <pageSetup scale="63" orientation="portrait" r:id="rId1"/>
  <headerFooter>
    <oddFooter>&amp;LInstitutional Research and Reporting&amp;RUpdated: 09/25/2023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E13F-58A6-49E0-A5D5-0ED26668C922}">
  <dimension ref="A1:O21"/>
  <sheetViews>
    <sheetView workbookViewId="0">
      <selection activeCell="N30" sqref="N30"/>
    </sheetView>
    <sheetView workbookViewId="1">
      <selection activeCell="A10" sqref="A10:N23"/>
    </sheetView>
  </sheetViews>
  <sheetFormatPr baseColWidth="10" defaultColWidth="8.83203125" defaultRowHeight="15" x14ac:dyDescent="0.2"/>
  <sheetData>
    <row r="1" spans="1:15" s="2" customFormat="1" ht="13" x14ac:dyDescent="0.15"/>
    <row r="2" spans="1:15" s="3" customFormat="1" ht="16" x14ac:dyDescent="0.2">
      <c r="A2" s="69" t="s">
        <v>96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53"/>
      <c r="O2" s="53"/>
    </row>
    <row r="3" spans="1:15" s="3" customFormat="1" ht="16" x14ac:dyDescent="0.2">
      <c r="A3" s="69" t="s">
        <v>97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53"/>
      <c r="O3" s="53"/>
    </row>
    <row r="4" spans="1:15" s="3" customFormat="1" ht="16" x14ac:dyDescent="0.2">
      <c r="A4" s="69" t="s">
        <v>98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53"/>
      <c r="O4" s="53"/>
    </row>
    <row r="5" spans="1:15" s="3" customFormat="1" ht="16" x14ac:dyDescent="0.2">
      <c r="A5" s="69" t="s">
        <v>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53"/>
      <c r="O5" s="53"/>
    </row>
    <row r="6" spans="1:15" s="3" customFormat="1" ht="16" x14ac:dyDescent="0.2">
      <c r="A6" s="69" t="s">
        <v>77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53"/>
      <c r="O6" s="53"/>
    </row>
    <row r="7" spans="1:15" s="3" customFormat="1" ht="16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4"/>
      <c r="B8" s="5"/>
      <c r="C8" s="5"/>
      <c r="D8" s="5"/>
      <c r="E8" s="70" t="s">
        <v>71</v>
      </c>
      <c r="F8" s="71"/>
      <c r="G8" s="72"/>
      <c r="H8" s="70" t="s">
        <v>72</v>
      </c>
      <c r="I8" s="71"/>
      <c r="J8" s="72"/>
      <c r="K8" s="70" t="s">
        <v>73</v>
      </c>
      <c r="L8" s="71"/>
      <c r="M8" s="72"/>
    </row>
    <row r="9" spans="1:15" x14ac:dyDescent="0.2">
      <c r="A9" s="35"/>
      <c r="B9" s="12"/>
      <c r="C9" s="12"/>
      <c r="D9" s="12"/>
      <c r="E9" s="35" t="s">
        <v>74</v>
      </c>
      <c r="F9" s="12" t="s">
        <v>75</v>
      </c>
      <c r="G9" s="36" t="s">
        <v>73</v>
      </c>
      <c r="H9" s="35" t="s">
        <v>74</v>
      </c>
      <c r="I9" s="12" t="s">
        <v>75</v>
      </c>
      <c r="J9" s="36" t="s">
        <v>73</v>
      </c>
      <c r="K9" s="35" t="s">
        <v>74</v>
      </c>
      <c r="L9" s="12" t="s">
        <v>75</v>
      </c>
      <c r="M9" s="36" t="s">
        <v>73</v>
      </c>
    </row>
    <row r="10" spans="1:15" s="17" customFormat="1" x14ac:dyDescent="0.2">
      <c r="A10" s="37" t="s">
        <v>36</v>
      </c>
      <c r="B10" s="38"/>
      <c r="C10" s="38"/>
      <c r="D10" s="38"/>
      <c r="E10" s="39"/>
      <c r="F10" s="40"/>
      <c r="G10" s="41"/>
      <c r="H10" s="39"/>
      <c r="I10" s="40"/>
      <c r="J10" s="41"/>
      <c r="K10" s="39"/>
      <c r="L10" s="40"/>
      <c r="M10" s="41"/>
    </row>
    <row r="11" spans="1:15" x14ac:dyDescent="0.2">
      <c r="A11" s="9" t="s">
        <v>40</v>
      </c>
      <c r="B11" s="2"/>
      <c r="C11" s="2"/>
      <c r="D11" s="2"/>
      <c r="E11" s="42">
        <v>42</v>
      </c>
      <c r="F11" s="43">
        <v>9</v>
      </c>
      <c r="G11" s="24">
        <f>SUM(E11:F11)</f>
        <v>51</v>
      </c>
      <c r="H11" s="42">
        <v>36</v>
      </c>
      <c r="I11" s="43">
        <v>9</v>
      </c>
      <c r="J11" s="24">
        <f>SUM(H11:I11)</f>
        <v>45</v>
      </c>
      <c r="K11" s="42">
        <v>78</v>
      </c>
      <c r="L11" s="43">
        <v>18</v>
      </c>
      <c r="M11" s="24">
        <f>SUM(K11:L11)</f>
        <v>96</v>
      </c>
    </row>
    <row r="12" spans="1:15" x14ac:dyDescent="0.2">
      <c r="A12" s="9" t="s">
        <v>79</v>
      </c>
      <c r="B12" s="2"/>
      <c r="C12" s="2"/>
      <c r="D12" s="2"/>
      <c r="E12" s="42">
        <v>30</v>
      </c>
      <c r="F12" s="43">
        <v>0</v>
      </c>
      <c r="G12" s="24">
        <f>SUM(E12:F12)</f>
        <v>30</v>
      </c>
      <c r="H12" s="42">
        <v>33</v>
      </c>
      <c r="I12" s="43">
        <v>0</v>
      </c>
      <c r="J12" s="24">
        <f>SUM(H12:I12)</f>
        <v>33</v>
      </c>
      <c r="K12" s="42">
        <v>63</v>
      </c>
      <c r="L12" s="43">
        <v>0</v>
      </c>
      <c r="M12" s="24">
        <f>SUM(K12:L12)</f>
        <v>63</v>
      </c>
    </row>
    <row r="13" spans="1:15" x14ac:dyDescent="0.2">
      <c r="A13" s="10" t="s">
        <v>6</v>
      </c>
      <c r="B13" s="11"/>
      <c r="C13" s="11"/>
      <c r="D13" s="11"/>
      <c r="E13" s="25">
        <f>SUM(E11:E12)</f>
        <v>72</v>
      </c>
      <c r="F13" s="26">
        <f t="shared" ref="F13:M13" si="0">SUM(F11:F12)</f>
        <v>9</v>
      </c>
      <c r="G13" s="27">
        <f t="shared" si="0"/>
        <v>81</v>
      </c>
      <c r="H13" s="25">
        <f t="shared" si="0"/>
        <v>69</v>
      </c>
      <c r="I13" s="26">
        <f t="shared" si="0"/>
        <v>9</v>
      </c>
      <c r="J13" s="27">
        <f t="shared" si="0"/>
        <v>78</v>
      </c>
      <c r="K13" s="25">
        <f t="shared" si="0"/>
        <v>141</v>
      </c>
      <c r="L13" s="26">
        <f t="shared" si="0"/>
        <v>18</v>
      </c>
      <c r="M13" s="27">
        <f t="shared" si="0"/>
        <v>159</v>
      </c>
    </row>
    <row r="14" spans="1:15" s="17" customFormat="1" x14ac:dyDescent="0.2">
      <c r="A14" s="37" t="s">
        <v>103</v>
      </c>
      <c r="B14" s="38"/>
      <c r="C14" s="38"/>
      <c r="D14" s="38"/>
      <c r="E14" s="39"/>
      <c r="F14" s="40"/>
      <c r="G14" s="41"/>
      <c r="H14" s="39"/>
      <c r="I14" s="40"/>
      <c r="J14" s="41"/>
      <c r="K14" s="39"/>
      <c r="L14" s="40"/>
      <c r="M14" s="41"/>
    </row>
    <row r="15" spans="1:15" x14ac:dyDescent="0.2">
      <c r="A15" s="9" t="s">
        <v>59</v>
      </c>
      <c r="B15" s="2"/>
      <c r="C15" s="2"/>
      <c r="D15" s="2"/>
      <c r="E15" s="42">
        <v>39</v>
      </c>
      <c r="F15" s="43">
        <v>69</v>
      </c>
      <c r="G15" s="24">
        <f>SUM(E15:F15)</f>
        <v>108</v>
      </c>
      <c r="H15" s="42">
        <v>36</v>
      </c>
      <c r="I15" s="43">
        <v>42</v>
      </c>
      <c r="J15" s="24">
        <f>SUM(H15:I15)</f>
        <v>78</v>
      </c>
      <c r="K15" s="42">
        <v>75</v>
      </c>
      <c r="L15" s="43">
        <v>111</v>
      </c>
      <c r="M15" s="24">
        <f>SUM(K15:L15)</f>
        <v>186</v>
      </c>
    </row>
    <row r="16" spans="1:15" x14ac:dyDescent="0.2">
      <c r="A16" s="9" t="s">
        <v>60</v>
      </c>
      <c r="B16" s="2"/>
      <c r="C16" s="2"/>
      <c r="D16" s="2"/>
      <c r="E16" s="42">
        <v>0</v>
      </c>
      <c r="F16" s="43">
        <v>15</v>
      </c>
      <c r="G16" s="24">
        <f>SUM(E16:F16)</f>
        <v>15</v>
      </c>
      <c r="H16" s="42">
        <v>0</v>
      </c>
      <c r="I16" s="43">
        <v>21</v>
      </c>
      <c r="J16" s="24">
        <f>SUM(H16:I16)</f>
        <v>21</v>
      </c>
      <c r="K16" s="42">
        <v>0</v>
      </c>
      <c r="L16" s="43">
        <v>36</v>
      </c>
      <c r="M16" s="24">
        <f>SUM(K16:L16)</f>
        <v>36</v>
      </c>
    </row>
    <row r="17" spans="1:13" x14ac:dyDescent="0.2">
      <c r="A17" s="9" t="s">
        <v>61</v>
      </c>
      <c r="B17" s="2"/>
      <c r="C17" s="2"/>
      <c r="D17" s="2"/>
      <c r="E17" s="42">
        <v>24</v>
      </c>
      <c r="F17" s="43">
        <v>234</v>
      </c>
      <c r="G17" s="24">
        <f>SUM(E17:F17)</f>
        <v>258</v>
      </c>
      <c r="H17" s="42">
        <v>6</v>
      </c>
      <c r="I17" s="43">
        <v>198</v>
      </c>
      <c r="J17" s="24">
        <f>SUM(H17:I17)</f>
        <v>204</v>
      </c>
      <c r="K17" s="42">
        <v>30</v>
      </c>
      <c r="L17" s="43">
        <v>432</v>
      </c>
      <c r="M17" s="24">
        <f>SUM(K17:L17)</f>
        <v>462</v>
      </c>
    </row>
    <row r="18" spans="1:13" x14ac:dyDescent="0.2">
      <c r="A18" s="10" t="s">
        <v>6</v>
      </c>
      <c r="B18" s="11"/>
      <c r="C18" s="11"/>
      <c r="D18" s="11"/>
      <c r="E18" s="25">
        <f>SUM(E15:E17)</f>
        <v>63</v>
      </c>
      <c r="F18" s="26">
        <f t="shared" ref="F18:M18" si="1">SUM(F15:F17)</f>
        <v>318</v>
      </c>
      <c r="G18" s="27">
        <f t="shared" si="1"/>
        <v>381</v>
      </c>
      <c r="H18" s="25">
        <f t="shared" si="1"/>
        <v>42</v>
      </c>
      <c r="I18" s="26">
        <f t="shared" si="1"/>
        <v>261</v>
      </c>
      <c r="J18" s="27">
        <f t="shared" si="1"/>
        <v>303</v>
      </c>
      <c r="K18" s="25">
        <f t="shared" si="1"/>
        <v>105</v>
      </c>
      <c r="L18" s="26">
        <f t="shared" si="1"/>
        <v>579</v>
      </c>
      <c r="M18" s="27">
        <f t="shared" si="1"/>
        <v>684</v>
      </c>
    </row>
    <row r="19" spans="1:13" s="17" customFormat="1" x14ac:dyDescent="0.2">
      <c r="A19" s="37" t="s">
        <v>100</v>
      </c>
      <c r="B19" s="38"/>
      <c r="C19" s="38"/>
      <c r="D19" s="38"/>
      <c r="E19" s="51"/>
      <c r="F19" s="52"/>
      <c r="G19" s="41"/>
      <c r="H19" s="51"/>
      <c r="I19" s="52"/>
      <c r="J19" s="41"/>
      <c r="K19" s="51"/>
      <c r="L19" s="52"/>
      <c r="M19" s="41"/>
    </row>
    <row r="20" spans="1:13" x14ac:dyDescent="0.2">
      <c r="A20" s="10" t="s">
        <v>27</v>
      </c>
      <c r="B20" s="11"/>
      <c r="C20" s="11"/>
      <c r="D20" s="11"/>
      <c r="E20" s="46">
        <v>48</v>
      </c>
      <c r="F20" s="47">
        <v>0</v>
      </c>
      <c r="G20" s="27">
        <f>SUM(E20:F20)</f>
        <v>48</v>
      </c>
      <c r="H20" s="46">
        <v>12</v>
      </c>
      <c r="I20" s="47">
        <v>0</v>
      </c>
      <c r="J20" s="27">
        <f>SUM(H20:I20)</f>
        <v>12</v>
      </c>
      <c r="K20" s="46">
        <v>60</v>
      </c>
      <c r="L20" s="47">
        <v>0</v>
      </c>
      <c r="M20" s="27">
        <f>SUM(K20:L20)</f>
        <v>60</v>
      </c>
    </row>
    <row r="21" spans="1:13" s="17" customFormat="1" x14ac:dyDescent="0.2">
      <c r="A21" s="29" t="s">
        <v>73</v>
      </c>
      <c r="B21" s="30"/>
      <c r="C21" s="30"/>
      <c r="D21" s="30"/>
      <c r="E21" s="31">
        <f>SUM(E13,E18,E20)</f>
        <v>183</v>
      </c>
      <c r="F21" s="32">
        <f t="shared" ref="F21:M21" si="2">SUM(F13,F18,F20)</f>
        <v>327</v>
      </c>
      <c r="G21" s="33">
        <f t="shared" si="2"/>
        <v>510</v>
      </c>
      <c r="H21" s="31">
        <f t="shared" si="2"/>
        <v>123</v>
      </c>
      <c r="I21" s="32">
        <f t="shared" si="2"/>
        <v>270</v>
      </c>
      <c r="J21" s="33">
        <f t="shared" si="2"/>
        <v>393</v>
      </c>
      <c r="K21" s="31">
        <f t="shared" si="2"/>
        <v>306</v>
      </c>
      <c r="L21" s="32">
        <f t="shared" si="2"/>
        <v>597</v>
      </c>
      <c r="M21" s="33">
        <f t="shared" si="2"/>
        <v>903</v>
      </c>
    </row>
  </sheetData>
  <mergeCells count="8">
    <mergeCell ref="E8:G8"/>
    <mergeCell ref="H8:J8"/>
    <mergeCell ref="K8:M8"/>
    <mergeCell ref="A2:M2"/>
    <mergeCell ref="A3:M3"/>
    <mergeCell ref="A4:M4"/>
    <mergeCell ref="A5:M5"/>
    <mergeCell ref="A6:M6"/>
  </mergeCells>
  <printOptions horizontalCentered="1"/>
  <pageMargins left="0.5" right="0.5" top="0.7" bottom="0.7" header="0.3" footer="0.3"/>
  <pageSetup scale="67" orientation="portrait" r:id="rId1"/>
  <headerFooter>
    <oddFooter>&amp;LInstitutional Research &amp; Reporting&amp;RUpdated 09/25/2023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50927-34E6-4A9B-87A3-AFB412D353B2}">
  <dimension ref="A1:O19"/>
  <sheetViews>
    <sheetView workbookViewId="0">
      <selection activeCell="K7" sqref="K7"/>
    </sheetView>
    <sheetView workbookViewId="1">
      <selection activeCell="C11" sqref="C11"/>
    </sheetView>
  </sheetViews>
  <sheetFormatPr baseColWidth="10" defaultColWidth="8.83203125" defaultRowHeight="15" x14ac:dyDescent="0.2"/>
  <cols>
    <col min="6" max="8" width="12.6640625" customWidth="1"/>
  </cols>
  <sheetData>
    <row r="1" spans="1:15" s="2" customFormat="1" ht="13" x14ac:dyDescent="0.15"/>
    <row r="2" spans="1:15" s="3" customFormat="1" ht="16" x14ac:dyDescent="0.2">
      <c r="A2" s="69" t="s">
        <v>96</v>
      </c>
      <c r="B2" s="69"/>
      <c r="C2" s="69"/>
      <c r="D2" s="69"/>
      <c r="E2" s="69"/>
      <c r="F2" s="69"/>
      <c r="G2" s="69"/>
      <c r="H2" s="69"/>
      <c r="I2" s="53"/>
      <c r="J2" s="53"/>
      <c r="K2" s="53"/>
      <c r="L2" s="53"/>
      <c r="M2" s="53"/>
      <c r="N2" s="53"/>
      <c r="O2" s="53"/>
    </row>
    <row r="3" spans="1:15" s="3" customFormat="1" ht="16" x14ac:dyDescent="0.2">
      <c r="A3" s="69" t="s">
        <v>97</v>
      </c>
      <c r="B3" s="69"/>
      <c r="C3" s="69"/>
      <c r="D3" s="69"/>
      <c r="E3" s="69"/>
      <c r="F3" s="69"/>
      <c r="G3" s="69"/>
      <c r="H3" s="69"/>
      <c r="I3" s="53"/>
      <c r="J3" s="53"/>
      <c r="K3" s="53"/>
      <c r="L3" s="53"/>
      <c r="M3" s="53"/>
      <c r="N3" s="53"/>
      <c r="O3" s="53"/>
    </row>
    <row r="4" spans="1:15" s="3" customFormat="1" ht="16" x14ac:dyDescent="0.2">
      <c r="A4" s="69" t="s">
        <v>106</v>
      </c>
      <c r="B4" s="69"/>
      <c r="C4" s="69"/>
      <c r="D4" s="69"/>
      <c r="E4" s="69"/>
      <c r="F4" s="69"/>
      <c r="G4" s="69"/>
      <c r="H4" s="69"/>
      <c r="I4" s="53"/>
      <c r="J4" s="53"/>
      <c r="K4" s="53"/>
      <c r="L4" s="53"/>
      <c r="M4" s="53"/>
      <c r="N4" s="53"/>
      <c r="O4" s="53"/>
    </row>
    <row r="5" spans="1:15" s="3" customFormat="1" ht="16" x14ac:dyDescent="0.2">
      <c r="A5" s="69" t="s">
        <v>1</v>
      </c>
      <c r="B5" s="69"/>
      <c r="C5" s="69"/>
      <c r="D5" s="69"/>
      <c r="E5" s="69"/>
      <c r="F5" s="69"/>
      <c r="G5" s="69"/>
      <c r="H5" s="69"/>
      <c r="I5" s="53"/>
      <c r="J5" s="53"/>
      <c r="K5" s="53"/>
      <c r="L5" s="53"/>
      <c r="M5" s="53"/>
      <c r="N5" s="53"/>
      <c r="O5" s="53"/>
    </row>
    <row r="6" spans="1:15" s="3" customFormat="1" ht="16" x14ac:dyDescent="0.2">
      <c r="A6" s="69" t="s">
        <v>77</v>
      </c>
      <c r="B6" s="69"/>
      <c r="C6" s="69"/>
      <c r="D6" s="69"/>
      <c r="E6" s="69"/>
      <c r="F6" s="69"/>
      <c r="G6" s="69"/>
      <c r="H6" s="69"/>
      <c r="I6" s="53"/>
      <c r="J6" s="53"/>
      <c r="K6" s="53"/>
      <c r="L6" s="53"/>
      <c r="M6" s="53"/>
      <c r="N6" s="53"/>
      <c r="O6" s="53"/>
    </row>
    <row r="7" spans="1:15" s="3" customFormat="1" ht="16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55"/>
      <c r="B8" s="56"/>
      <c r="C8" s="56"/>
      <c r="D8" s="56"/>
      <c r="E8" s="56"/>
      <c r="F8" s="74" t="s">
        <v>109</v>
      </c>
      <c r="G8" s="75"/>
      <c r="H8" s="76"/>
    </row>
    <row r="9" spans="1:15" x14ac:dyDescent="0.2">
      <c r="A9" s="9"/>
      <c r="B9" s="2"/>
      <c r="C9" s="2"/>
      <c r="D9" s="2"/>
      <c r="E9" s="2"/>
      <c r="F9" s="57" t="s">
        <v>71</v>
      </c>
      <c r="G9" s="58" t="s">
        <v>72</v>
      </c>
      <c r="H9" s="59" t="s">
        <v>73</v>
      </c>
    </row>
    <row r="10" spans="1:15" s="17" customFormat="1" x14ac:dyDescent="0.2">
      <c r="A10" s="37" t="s">
        <v>101</v>
      </c>
      <c r="B10" s="38"/>
      <c r="C10" s="38"/>
      <c r="D10" s="38"/>
      <c r="E10" s="38"/>
      <c r="F10" s="60"/>
      <c r="G10" s="60"/>
      <c r="H10" s="60"/>
    </row>
    <row r="11" spans="1:15" x14ac:dyDescent="0.2">
      <c r="A11" s="50" t="s">
        <v>108</v>
      </c>
      <c r="B11" s="11"/>
      <c r="C11" s="11"/>
      <c r="D11" s="11"/>
      <c r="E11" s="11"/>
      <c r="F11" s="61">
        <v>0</v>
      </c>
      <c r="G11" s="61">
        <v>15</v>
      </c>
      <c r="H11" s="61">
        <v>15</v>
      </c>
    </row>
    <row r="12" spans="1:15" s="17" customFormat="1" x14ac:dyDescent="0.2">
      <c r="A12" s="29" t="s">
        <v>64</v>
      </c>
      <c r="B12" s="30"/>
      <c r="C12" s="30"/>
      <c r="D12" s="30"/>
      <c r="E12" s="30"/>
      <c r="F12" s="62">
        <v>0</v>
      </c>
      <c r="G12" s="62">
        <v>167</v>
      </c>
      <c r="H12" s="62">
        <v>167</v>
      </c>
    </row>
    <row r="13" spans="1:15" s="17" customFormat="1" x14ac:dyDescent="0.2">
      <c r="A13" s="37" t="s">
        <v>100</v>
      </c>
      <c r="B13" s="38"/>
      <c r="C13" s="38"/>
      <c r="D13" s="38"/>
      <c r="E13" s="38"/>
      <c r="F13" s="63"/>
      <c r="G13" s="63"/>
      <c r="H13" s="63"/>
    </row>
    <row r="14" spans="1:15" x14ac:dyDescent="0.2">
      <c r="A14" s="18" t="s">
        <v>100</v>
      </c>
      <c r="B14" s="2"/>
      <c r="C14" s="2"/>
      <c r="D14" s="2"/>
      <c r="E14" s="2"/>
      <c r="F14" s="64">
        <v>0</v>
      </c>
      <c r="G14" s="64">
        <v>6</v>
      </c>
      <c r="H14" s="64">
        <v>6</v>
      </c>
    </row>
    <row r="15" spans="1:15" x14ac:dyDescent="0.2">
      <c r="A15" s="18" t="s">
        <v>14</v>
      </c>
      <c r="B15" s="2"/>
      <c r="C15" s="2"/>
      <c r="D15" s="2"/>
      <c r="E15" s="2"/>
      <c r="F15" s="64">
        <v>0</v>
      </c>
      <c r="G15" s="64">
        <v>18</v>
      </c>
      <c r="H15" s="64">
        <v>18</v>
      </c>
    </row>
    <row r="16" spans="1:15" x14ac:dyDescent="0.2">
      <c r="A16" s="18" t="s">
        <v>20</v>
      </c>
      <c r="B16" s="2"/>
      <c r="C16" s="2"/>
      <c r="D16" s="2"/>
      <c r="E16" s="2"/>
      <c r="F16" s="64">
        <v>15</v>
      </c>
      <c r="G16" s="64">
        <v>121</v>
      </c>
      <c r="H16" s="64">
        <v>136</v>
      </c>
    </row>
    <row r="17" spans="1:8" x14ac:dyDescent="0.2">
      <c r="A17" s="18" t="s">
        <v>107</v>
      </c>
      <c r="B17" s="2"/>
      <c r="C17" s="2"/>
      <c r="D17" s="2"/>
      <c r="E17" s="2"/>
      <c r="F17" s="64">
        <v>0</v>
      </c>
      <c r="G17" s="64">
        <v>15</v>
      </c>
      <c r="H17" s="64">
        <v>15</v>
      </c>
    </row>
    <row r="18" spans="1:8" x14ac:dyDescent="0.2">
      <c r="A18" s="65" t="s">
        <v>6</v>
      </c>
      <c r="B18" s="11"/>
      <c r="C18" s="11"/>
      <c r="D18" s="11"/>
      <c r="E18" s="11"/>
      <c r="F18" s="61">
        <f>SUM(F14:F17)</f>
        <v>15</v>
      </c>
      <c r="G18" s="61">
        <f>SUM(G14:G17)</f>
        <v>160</v>
      </c>
      <c r="H18" s="61">
        <f>SUM(H14:H17)</f>
        <v>175</v>
      </c>
    </row>
    <row r="19" spans="1:8" s="17" customFormat="1" x14ac:dyDescent="0.2">
      <c r="A19" s="66" t="s">
        <v>73</v>
      </c>
      <c r="B19" s="67"/>
      <c r="C19" s="67"/>
      <c r="D19" s="67"/>
      <c r="E19" s="67"/>
      <c r="F19" s="68">
        <f>SUM(F11,F12,F18)</f>
        <v>15</v>
      </c>
      <c r="G19" s="68">
        <f>SUM(G11,G12,G18)</f>
        <v>342</v>
      </c>
      <c r="H19" s="68">
        <f>SUM(H11,H12,H18)</f>
        <v>357</v>
      </c>
    </row>
  </sheetData>
  <mergeCells count="6">
    <mergeCell ref="A6:H6"/>
    <mergeCell ref="F8:H8"/>
    <mergeCell ref="A2:H2"/>
    <mergeCell ref="A3:H3"/>
    <mergeCell ref="A4:H4"/>
    <mergeCell ref="A5:H5"/>
  </mergeCells>
  <printOptions horizontalCentered="1"/>
  <pageMargins left="0.5" right="0.5" top="0.7" bottom="0.5" header="0.3" footer="0.3"/>
  <pageSetup scale="71" orientation="portrait" r:id="rId1"/>
  <headerFooter>
    <oddFooter>&amp;LInstitutional Research and Reporting&amp;RUpdated: 09/25/2023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NOC</vt:lpstr>
      <vt:lpstr>Tulsa</vt:lpstr>
      <vt:lpstr>EC - LSTD</vt:lpstr>
      <vt:lpstr>EC - CIDL</vt:lpstr>
      <vt:lpstr>EC - N Am &amp; Eur</vt:lpstr>
      <vt:lpstr>NOC!Print_Titles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Kellianne E.</dc:creator>
  <cp:lastModifiedBy>Quinn, Alex J.</cp:lastModifiedBy>
  <cp:lastPrinted>2023-09-25T20:31:40Z</cp:lastPrinted>
  <dcterms:created xsi:type="dcterms:W3CDTF">2023-09-25T15:41:47Z</dcterms:created>
  <dcterms:modified xsi:type="dcterms:W3CDTF">2024-10-30T20:36:50Z</dcterms:modified>
</cp:coreProperties>
</file>