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R\Students\Credit Hours - Courses\Summaries - SCH Tables\Fall\Fall 2023\"/>
    </mc:Choice>
  </mc:AlternateContent>
  <xr:revisionPtr revIDLastSave="0" documentId="13_ncr:1_{114F9255-6791-4292-BF44-0BAA834F1CB1}" xr6:coauthVersionLast="47" xr6:coauthVersionMax="47" xr10:uidLastSave="{00000000-0000-0000-0000-000000000000}"/>
  <bookViews>
    <workbookView xWindow="4230" yWindow="4920" windowWidth="21600" windowHeight="11385" xr2:uid="{5F98F919-5F95-45CF-A710-C8F64DB3A860}"/>
  </bookViews>
  <sheets>
    <sheet name="NOC" sheetId="4" r:id="rId1"/>
    <sheet name="Tulsa" sheetId="1" r:id="rId2"/>
    <sheet name="EC - LSTD" sheetId="2" r:id="rId3"/>
    <sheet name="EC - CIDL" sheetId="3" r:id="rId4"/>
  </sheets>
  <definedNames>
    <definedName name="_xlnm.Print_Titles" localSheetId="0">NOC!$1:$8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M10" i="4"/>
  <c r="N10" i="4"/>
  <c r="Q10" i="4" s="1"/>
  <c r="Q15" i="4" s="1"/>
  <c r="O10" i="4"/>
  <c r="P10" i="4"/>
  <c r="I11" i="4"/>
  <c r="M11" i="4"/>
  <c r="N11" i="4"/>
  <c r="N15" i="4" s="1"/>
  <c r="O11" i="4"/>
  <c r="O15" i="4" s="1"/>
  <c r="P11" i="4"/>
  <c r="P15" i="4" s="1"/>
  <c r="P108" i="4" s="1"/>
  <c r="P109" i="4" s="1"/>
  <c r="Q11" i="4"/>
  <c r="I12" i="4"/>
  <c r="M12" i="4"/>
  <c r="N12" i="4"/>
  <c r="Q12" i="4" s="1"/>
  <c r="O12" i="4"/>
  <c r="P12" i="4"/>
  <c r="I13" i="4"/>
  <c r="M13" i="4"/>
  <c r="M15" i="4" s="1"/>
  <c r="N13" i="4"/>
  <c r="O13" i="4"/>
  <c r="P13" i="4"/>
  <c r="Q13" i="4"/>
  <c r="I14" i="4"/>
  <c r="M14" i="4"/>
  <c r="N14" i="4"/>
  <c r="Q14" i="4" s="1"/>
  <c r="O14" i="4"/>
  <c r="P14" i="4"/>
  <c r="F15" i="4"/>
  <c r="G15" i="4"/>
  <c r="H15" i="4"/>
  <c r="I15" i="4"/>
  <c r="J15" i="4"/>
  <c r="J108" i="4" s="1"/>
  <c r="J109" i="4" s="1"/>
  <c r="K15" i="4"/>
  <c r="K108" i="4" s="1"/>
  <c r="K109" i="4" s="1"/>
  <c r="L15" i="4"/>
  <c r="I17" i="4"/>
  <c r="M17" i="4"/>
  <c r="N17" i="4"/>
  <c r="O17" i="4"/>
  <c r="O47" i="4" s="1"/>
  <c r="P17" i="4"/>
  <c r="P47" i="4" s="1"/>
  <c r="Q17" i="4"/>
  <c r="I18" i="4"/>
  <c r="M18" i="4"/>
  <c r="N18" i="4"/>
  <c r="Q18" i="4" s="1"/>
  <c r="O18" i="4"/>
  <c r="P18" i="4"/>
  <c r="I19" i="4"/>
  <c r="M19" i="4"/>
  <c r="N19" i="4"/>
  <c r="O19" i="4"/>
  <c r="P19" i="4"/>
  <c r="Q19" i="4"/>
  <c r="I20" i="4"/>
  <c r="M20" i="4"/>
  <c r="N20" i="4"/>
  <c r="Q20" i="4" s="1"/>
  <c r="O20" i="4"/>
  <c r="P20" i="4"/>
  <c r="I21" i="4"/>
  <c r="M21" i="4"/>
  <c r="N21" i="4"/>
  <c r="O21" i="4"/>
  <c r="P21" i="4"/>
  <c r="Q21" i="4"/>
  <c r="I22" i="4"/>
  <c r="M22" i="4"/>
  <c r="N22" i="4"/>
  <c r="Q22" i="4" s="1"/>
  <c r="O22" i="4"/>
  <c r="P22" i="4"/>
  <c r="I23" i="4"/>
  <c r="M23" i="4"/>
  <c r="N23" i="4"/>
  <c r="O23" i="4"/>
  <c r="P23" i="4"/>
  <c r="Q23" i="4"/>
  <c r="I24" i="4"/>
  <c r="M24" i="4"/>
  <c r="N24" i="4"/>
  <c r="Q24" i="4" s="1"/>
  <c r="O24" i="4"/>
  <c r="P24" i="4"/>
  <c r="I25" i="4"/>
  <c r="M25" i="4"/>
  <c r="N25" i="4"/>
  <c r="O25" i="4"/>
  <c r="P25" i="4"/>
  <c r="Q25" i="4"/>
  <c r="I26" i="4"/>
  <c r="M26" i="4"/>
  <c r="N26" i="4"/>
  <c r="Q26" i="4" s="1"/>
  <c r="O26" i="4"/>
  <c r="P26" i="4"/>
  <c r="I27" i="4"/>
  <c r="M27" i="4"/>
  <c r="N27" i="4"/>
  <c r="O27" i="4"/>
  <c r="P27" i="4"/>
  <c r="Q27" i="4"/>
  <c r="I28" i="4"/>
  <c r="M28" i="4"/>
  <c r="N28" i="4"/>
  <c r="Q28" i="4" s="1"/>
  <c r="O28" i="4"/>
  <c r="P28" i="4"/>
  <c r="I29" i="4"/>
  <c r="M29" i="4"/>
  <c r="N29" i="4"/>
  <c r="O29" i="4"/>
  <c r="P29" i="4"/>
  <c r="Q29" i="4"/>
  <c r="I30" i="4"/>
  <c r="M30" i="4"/>
  <c r="N30" i="4"/>
  <c r="Q30" i="4" s="1"/>
  <c r="O30" i="4"/>
  <c r="P30" i="4"/>
  <c r="I31" i="4"/>
  <c r="M31" i="4"/>
  <c r="N31" i="4"/>
  <c r="O31" i="4"/>
  <c r="P31" i="4"/>
  <c r="Q31" i="4"/>
  <c r="I32" i="4"/>
  <c r="M32" i="4"/>
  <c r="N32" i="4"/>
  <c r="Q32" i="4" s="1"/>
  <c r="O32" i="4"/>
  <c r="P32" i="4"/>
  <c r="I33" i="4"/>
  <c r="M33" i="4"/>
  <c r="N33" i="4"/>
  <c r="O33" i="4"/>
  <c r="P33" i="4"/>
  <c r="Q33" i="4"/>
  <c r="I34" i="4"/>
  <c r="M34" i="4"/>
  <c r="N34" i="4"/>
  <c r="Q34" i="4" s="1"/>
  <c r="O34" i="4"/>
  <c r="P34" i="4"/>
  <c r="I35" i="4"/>
  <c r="M35" i="4"/>
  <c r="N35" i="4"/>
  <c r="O35" i="4"/>
  <c r="P35" i="4"/>
  <c r="Q35" i="4"/>
  <c r="I36" i="4"/>
  <c r="M36" i="4"/>
  <c r="N36" i="4"/>
  <c r="Q36" i="4" s="1"/>
  <c r="O36" i="4"/>
  <c r="P36" i="4"/>
  <c r="I37" i="4"/>
  <c r="M37" i="4"/>
  <c r="N37" i="4"/>
  <c r="O37" i="4"/>
  <c r="P37" i="4"/>
  <c r="Q37" i="4"/>
  <c r="I38" i="4"/>
  <c r="M38" i="4"/>
  <c r="N38" i="4"/>
  <c r="Q38" i="4" s="1"/>
  <c r="O38" i="4"/>
  <c r="P38" i="4"/>
  <c r="I39" i="4"/>
  <c r="M39" i="4"/>
  <c r="N39" i="4"/>
  <c r="O39" i="4"/>
  <c r="P39" i="4"/>
  <c r="Q39" i="4"/>
  <c r="I40" i="4"/>
  <c r="M40" i="4"/>
  <c r="N40" i="4"/>
  <c r="Q40" i="4" s="1"/>
  <c r="O40" i="4"/>
  <c r="P40" i="4"/>
  <c r="I41" i="4"/>
  <c r="M41" i="4"/>
  <c r="N41" i="4"/>
  <c r="O41" i="4"/>
  <c r="P41" i="4"/>
  <c r="Q41" i="4"/>
  <c r="I42" i="4"/>
  <c r="M42" i="4"/>
  <c r="N42" i="4"/>
  <c r="Q42" i="4" s="1"/>
  <c r="O42" i="4"/>
  <c r="P42" i="4"/>
  <c r="I43" i="4"/>
  <c r="M43" i="4"/>
  <c r="N43" i="4"/>
  <c r="N47" i="4" s="1"/>
  <c r="O43" i="4"/>
  <c r="P43" i="4"/>
  <c r="Q43" i="4"/>
  <c r="I44" i="4"/>
  <c r="M44" i="4"/>
  <c r="N44" i="4"/>
  <c r="Q44" i="4" s="1"/>
  <c r="O44" i="4"/>
  <c r="P44" i="4"/>
  <c r="I45" i="4"/>
  <c r="M45" i="4"/>
  <c r="N45" i="4"/>
  <c r="O45" i="4"/>
  <c r="P45" i="4"/>
  <c r="Q45" i="4"/>
  <c r="I46" i="4"/>
  <c r="M46" i="4"/>
  <c r="N46" i="4"/>
  <c r="Q46" i="4" s="1"/>
  <c r="O46" i="4"/>
  <c r="P46" i="4"/>
  <c r="F47" i="4"/>
  <c r="G47" i="4"/>
  <c r="H47" i="4"/>
  <c r="I47" i="4"/>
  <c r="J47" i="4"/>
  <c r="K47" i="4"/>
  <c r="L47" i="4"/>
  <c r="M47" i="4"/>
  <c r="I49" i="4"/>
  <c r="M49" i="4"/>
  <c r="N49" i="4"/>
  <c r="O49" i="4"/>
  <c r="O52" i="4" s="1"/>
  <c r="P49" i="4"/>
  <c r="P52" i="4" s="1"/>
  <c r="Q49" i="4"/>
  <c r="I50" i="4"/>
  <c r="M50" i="4"/>
  <c r="N50" i="4"/>
  <c r="Q50" i="4" s="1"/>
  <c r="Q52" i="4" s="1"/>
  <c r="O50" i="4"/>
  <c r="P50" i="4"/>
  <c r="I51" i="4"/>
  <c r="M51" i="4"/>
  <c r="N51" i="4"/>
  <c r="O51" i="4"/>
  <c r="P51" i="4"/>
  <c r="Q51" i="4"/>
  <c r="F52" i="4"/>
  <c r="G52" i="4"/>
  <c r="H52" i="4"/>
  <c r="I52" i="4"/>
  <c r="J52" i="4"/>
  <c r="K52" i="4"/>
  <c r="L52" i="4"/>
  <c r="M52" i="4"/>
  <c r="N52" i="4"/>
  <c r="I54" i="4"/>
  <c r="M54" i="4"/>
  <c r="N54" i="4"/>
  <c r="Q54" i="4" s="1"/>
  <c r="Q62" i="4" s="1"/>
  <c r="O54" i="4"/>
  <c r="P54" i="4"/>
  <c r="I55" i="4"/>
  <c r="M55" i="4"/>
  <c r="N55" i="4"/>
  <c r="O55" i="4"/>
  <c r="P55" i="4"/>
  <c r="Q55" i="4"/>
  <c r="I56" i="4"/>
  <c r="M56" i="4"/>
  <c r="N56" i="4"/>
  <c r="Q56" i="4" s="1"/>
  <c r="O56" i="4"/>
  <c r="P56" i="4"/>
  <c r="I57" i="4"/>
  <c r="M57" i="4"/>
  <c r="N57" i="4"/>
  <c r="O57" i="4"/>
  <c r="P57" i="4"/>
  <c r="Q57" i="4"/>
  <c r="I58" i="4"/>
  <c r="M58" i="4"/>
  <c r="N58" i="4"/>
  <c r="Q58" i="4" s="1"/>
  <c r="O58" i="4"/>
  <c r="P58" i="4"/>
  <c r="I59" i="4"/>
  <c r="M59" i="4"/>
  <c r="N59" i="4"/>
  <c r="O59" i="4"/>
  <c r="P59" i="4"/>
  <c r="Q59" i="4"/>
  <c r="I60" i="4"/>
  <c r="M60" i="4"/>
  <c r="N60" i="4"/>
  <c r="Q60" i="4" s="1"/>
  <c r="O60" i="4"/>
  <c r="P60" i="4"/>
  <c r="I61" i="4"/>
  <c r="M61" i="4"/>
  <c r="N61" i="4"/>
  <c r="O61" i="4"/>
  <c r="P61" i="4"/>
  <c r="P62" i="4" s="1"/>
  <c r="Q61" i="4"/>
  <c r="F62" i="4"/>
  <c r="G62" i="4"/>
  <c r="H62" i="4"/>
  <c r="I62" i="4"/>
  <c r="J62" i="4"/>
  <c r="K62" i="4"/>
  <c r="L62" i="4"/>
  <c r="M62" i="4"/>
  <c r="N62" i="4"/>
  <c r="O62" i="4"/>
  <c r="I64" i="4"/>
  <c r="M64" i="4"/>
  <c r="N64" i="4"/>
  <c r="Q64" i="4" s="1"/>
  <c r="Q66" i="4" s="1"/>
  <c r="O64" i="4"/>
  <c r="P64" i="4"/>
  <c r="I65" i="4"/>
  <c r="M65" i="4"/>
  <c r="N65" i="4"/>
  <c r="O65" i="4"/>
  <c r="O66" i="4" s="1"/>
  <c r="P65" i="4"/>
  <c r="P66" i="4" s="1"/>
  <c r="Q65" i="4"/>
  <c r="F66" i="4"/>
  <c r="G66" i="4"/>
  <c r="H66" i="4"/>
  <c r="I66" i="4"/>
  <c r="J66" i="4"/>
  <c r="K66" i="4"/>
  <c r="L66" i="4"/>
  <c r="M66" i="4"/>
  <c r="N66" i="4"/>
  <c r="I68" i="4"/>
  <c r="M68" i="4"/>
  <c r="N68" i="4"/>
  <c r="Q68" i="4" s="1"/>
  <c r="Q71" i="4" s="1"/>
  <c r="O68" i="4"/>
  <c r="P68" i="4"/>
  <c r="I69" i="4"/>
  <c r="M69" i="4"/>
  <c r="N69" i="4"/>
  <c r="O69" i="4"/>
  <c r="O71" i="4" s="1"/>
  <c r="P69" i="4"/>
  <c r="P71" i="4" s="1"/>
  <c r="Q69" i="4"/>
  <c r="I70" i="4"/>
  <c r="M70" i="4"/>
  <c r="N70" i="4"/>
  <c r="Q70" i="4" s="1"/>
  <c r="O70" i="4"/>
  <c r="P70" i="4"/>
  <c r="F71" i="4"/>
  <c r="G71" i="4"/>
  <c r="H71" i="4"/>
  <c r="I71" i="4"/>
  <c r="J71" i="4"/>
  <c r="K71" i="4"/>
  <c r="L71" i="4"/>
  <c r="M71" i="4"/>
  <c r="N71" i="4"/>
  <c r="I73" i="4"/>
  <c r="M73" i="4"/>
  <c r="N73" i="4"/>
  <c r="O73" i="4"/>
  <c r="P73" i="4"/>
  <c r="Q73" i="4"/>
  <c r="I74" i="4"/>
  <c r="M74" i="4"/>
  <c r="N74" i="4"/>
  <c r="Q74" i="4" s="1"/>
  <c r="O74" i="4"/>
  <c r="P74" i="4"/>
  <c r="I75" i="4"/>
  <c r="M75" i="4"/>
  <c r="N75" i="4"/>
  <c r="O75" i="4"/>
  <c r="P75" i="4"/>
  <c r="Q75" i="4"/>
  <c r="I76" i="4"/>
  <c r="M76" i="4"/>
  <c r="N76" i="4"/>
  <c r="Q76" i="4" s="1"/>
  <c r="O76" i="4"/>
  <c r="P76" i="4"/>
  <c r="I77" i="4"/>
  <c r="M77" i="4"/>
  <c r="N77" i="4"/>
  <c r="O77" i="4"/>
  <c r="P77" i="4"/>
  <c r="Q77" i="4"/>
  <c r="I78" i="4"/>
  <c r="M78" i="4"/>
  <c r="N78" i="4"/>
  <c r="Q78" i="4" s="1"/>
  <c r="O78" i="4"/>
  <c r="P78" i="4"/>
  <c r="I79" i="4"/>
  <c r="M79" i="4"/>
  <c r="N79" i="4"/>
  <c r="O79" i="4"/>
  <c r="P79" i="4"/>
  <c r="Q79" i="4"/>
  <c r="I80" i="4"/>
  <c r="M80" i="4"/>
  <c r="M82" i="4" s="1"/>
  <c r="N80" i="4"/>
  <c r="Q80" i="4" s="1"/>
  <c r="O80" i="4"/>
  <c r="P80" i="4"/>
  <c r="I81" i="4"/>
  <c r="M81" i="4"/>
  <c r="N81" i="4"/>
  <c r="O81" i="4"/>
  <c r="O82" i="4" s="1"/>
  <c r="P81" i="4"/>
  <c r="Q81" i="4"/>
  <c r="F82" i="4"/>
  <c r="G82" i="4"/>
  <c r="H82" i="4"/>
  <c r="I82" i="4"/>
  <c r="J82" i="4"/>
  <c r="K82" i="4"/>
  <c r="L82" i="4"/>
  <c r="N82" i="4"/>
  <c r="P82" i="4"/>
  <c r="I84" i="4"/>
  <c r="M84" i="4"/>
  <c r="N84" i="4"/>
  <c r="Q84" i="4" s="1"/>
  <c r="Q93" i="4" s="1"/>
  <c r="O84" i="4"/>
  <c r="P84" i="4"/>
  <c r="I85" i="4"/>
  <c r="M85" i="4"/>
  <c r="N85" i="4"/>
  <c r="O85" i="4"/>
  <c r="O93" i="4" s="1"/>
  <c r="P85" i="4"/>
  <c r="P93" i="4" s="1"/>
  <c r="Q85" i="4"/>
  <c r="I86" i="4"/>
  <c r="M86" i="4"/>
  <c r="N86" i="4"/>
  <c r="Q86" i="4" s="1"/>
  <c r="O86" i="4"/>
  <c r="P86" i="4"/>
  <c r="I87" i="4"/>
  <c r="M87" i="4"/>
  <c r="N87" i="4"/>
  <c r="O87" i="4"/>
  <c r="P87" i="4"/>
  <c r="Q87" i="4"/>
  <c r="I88" i="4"/>
  <c r="M88" i="4"/>
  <c r="N88" i="4"/>
  <c r="Q88" i="4" s="1"/>
  <c r="O88" i="4"/>
  <c r="P88" i="4"/>
  <c r="I89" i="4"/>
  <c r="M89" i="4"/>
  <c r="N89" i="4"/>
  <c r="O89" i="4"/>
  <c r="P89" i="4"/>
  <c r="Q89" i="4"/>
  <c r="I90" i="4"/>
  <c r="M90" i="4"/>
  <c r="N90" i="4"/>
  <c r="Q90" i="4" s="1"/>
  <c r="O90" i="4"/>
  <c r="P90" i="4"/>
  <c r="I91" i="4"/>
  <c r="M91" i="4"/>
  <c r="N91" i="4"/>
  <c r="O91" i="4"/>
  <c r="P91" i="4"/>
  <c r="Q91" i="4"/>
  <c r="I92" i="4"/>
  <c r="M92" i="4"/>
  <c r="N92" i="4"/>
  <c r="Q92" i="4" s="1"/>
  <c r="O92" i="4"/>
  <c r="P92" i="4"/>
  <c r="F93" i="4"/>
  <c r="G93" i="4"/>
  <c r="H93" i="4"/>
  <c r="I93" i="4"/>
  <c r="J93" i="4"/>
  <c r="K93" i="4"/>
  <c r="L93" i="4"/>
  <c r="M93" i="4"/>
  <c r="N93" i="4"/>
  <c r="I94" i="4"/>
  <c r="M94" i="4"/>
  <c r="Q94" i="4"/>
  <c r="I95" i="4"/>
  <c r="M95" i="4"/>
  <c r="N95" i="4"/>
  <c r="Q95" i="4" s="1"/>
  <c r="O95" i="4"/>
  <c r="P95" i="4"/>
  <c r="I97" i="4"/>
  <c r="M97" i="4"/>
  <c r="N97" i="4"/>
  <c r="O97" i="4"/>
  <c r="P97" i="4"/>
  <c r="Q97" i="4"/>
  <c r="I98" i="4"/>
  <c r="I99" i="4" s="1"/>
  <c r="M98" i="4"/>
  <c r="N98" i="4"/>
  <c r="Q98" i="4" s="1"/>
  <c r="Q99" i="4" s="1"/>
  <c r="O98" i="4"/>
  <c r="P98" i="4"/>
  <c r="F99" i="4"/>
  <c r="G99" i="4"/>
  <c r="H99" i="4"/>
  <c r="J99" i="4"/>
  <c r="K99" i="4"/>
  <c r="L99" i="4"/>
  <c r="M99" i="4"/>
  <c r="N99" i="4"/>
  <c r="O99" i="4"/>
  <c r="P99" i="4"/>
  <c r="I100" i="4"/>
  <c r="M100" i="4"/>
  <c r="N100" i="4"/>
  <c r="O100" i="4"/>
  <c r="Q100" i="4" s="1"/>
  <c r="P100" i="4"/>
  <c r="I101" i="4"/>
  <c r="M101" i="4"/>
  <c r="N101" i="4"/>
  <c r="Q101" i="4" s="1"/>
  <c r="O101" i="4"/>
  <c r="P101" i="4"/>
  <c r="I103" i="4"/>
  <c r="M103" i="4"/>
  <c r="N103" i="4"/>
  <c r="O103" i="4"/>
  <c r="Q103" i="4" s="1"/>
  <c r="P103" i="4"/>
  <c r="I104" i="4"/>
  <c r="I106" i="4" s="1"/>
  <c r="M104" i="4"/>
  <c r="M106" i="4" s="1"/>
  <c r="N104" i="4"/>
  <c r="Q104" i="4" s="1"/>
  <c r="O104" i="4"/>
  <c r="P104" i="4"/>
  <c r="I105" i="4"/>
  <c r="M105" i="4"/>
  <c r="N105" i="4"/>
  <c r="O105" i="4"/>
  <c r="Q105" i="4" s="1"/>
  <c r="P105" i="4"/>
  <c r="F106" i="4"/>
  <c r="F108" i="4" s="1"/>
  <c r="F109" i="4" s="1"/>
  <c r="G106" i="4"/>
  <c r="G108" i="4" s="1"/>
  <c r="G109" i="4" s="1"/>
  <c r="H106" i="4"/>
  <c r="H108" i="4" s="1"/>
  <c r="H109" i="4" s="1"/>
  <c r="J106" i="4"/>
  <c r="K106" i="4"/>
  <c r="L106" i="4"/>
  <c r="O106" i="4"/>
  <c r="P106" i="4"/>
  <c r="I107" i="4"/>
  <c r="M107" i="4"/>
  <c r="N107" i="4"/>
  <c r="Q107" i="4" s="1"/>
  <c r="O107" i="4"/>
  <c r="P107" i="4"/>
  <c r="L108" i="4"/>
  <c r="L109" i="4" s="1"/>
  <c r="M19" i="3"/>
  <c r="L19" i="3"/>
  <c r="J19" i="3"/>
  <c r="I19" i="3"/>
  <c r="G19" i="3"/>
  <c r="F19" i="3"/>
  <c r="M18" i="3"/>
  <c r="L18" i="3"/>
  <c r="N18" i="3" s="1"/>
  <c r="N19" i="3" s="1"/>
  <c r="K18" i="3"/>
  <c r="H18" i="3"/>
  <c r="N17" i="3"/>
  <c r="M17" i="3"/>
  <c r="L17" i="3"/>
  <c r="K17" i="3"/>
  <c r="H17" i="3"/>
  <c r="N16" i="3"/>
  <c r="M16" i="3"/>
  <c r="L16" i="3"/>
  <c r="K16" i="3"/>
  <c r="K19" i="3" s="1"/>
  <c r="H16" i="3"/>
  <c r="H19" i="3" s="1"/>
  <c r="M14" i="3"/>
  <c r="M20" i="3" s="1"/>
  <c r="L14" i="3"/>
  <c r="L20" i="3" s="1"/>
  <c r="J14" i="3"/>
  <c r="J20" i="3" s="1"/>
  <c r="I14" i="3"/>
  <c r="I20" i="3" s="1"/>
  <c r="G14" i="3"/>
  <c r="G20" i="3" s="1"/>
  <c r="F14" i="3"/>
  <c r="F20" i="3" s="1"/>
  <c r="M13" i="3"/>
  <c r="L13" i="3"/>
  <c r="N13" i="3" s="1"/>
  <c r="N14" i="3" s="1"/>
  <c r="K13" i="3"/>
  <c r="H13" i="3"/>
  <c r="N12" i="3"/>
  <c r="M12" i="3"/>
  <c r="L12" i="3"/>
  <c r="K12" i="3"/>
  <c r="K14" i="3" s="1"/>
  <c r="H12" i="3"/>
  <c r="H14" i="3" s="1"/>
  <c r="H20" i="3" s="1"/>
  <c r="M10" i="3"/>
  <c r="L10" i="3"/>
  <c r="N10" i="3" s="1"/>
  <c r="K10" i="3"/>
  <c r="H10" i="3"/>
  <c r="M9" i="2"/>
  <c r="N9" i="2" s="1"/>
  <c r="L9" i="2"/>
  <c r="K9" i="2"/>
  <c r="J9" i="2"/>
  <c r="F9" i="2"/>
  <c r="G29" i="1"/>
  <c r="M28" i="1"/>
  <c r="N28" i="1" s="1"/>
  <c r="L28" i="1"/>
  <c r="K28" i="1"/>
  <c r="H28" i="1"/>
  <c r="M26" i="1"/>
  <c r="L26" i="1"/>
  <c r="J26" i="1"/>
  <c r="I26" i="1"/>
  <c r="H26" i="1"/>
  <c r="G26" i="1"/>
  <c r="F26" i="1"/>
  <c r="N25" i="1"/>
  <c r="N26" i="1" s="1"/>
  <c r="M25" i="1"/>
  <c r="L25" i="1"/>
  <c r="K25" i="1"/>
  <c r="K26" i="1" s="1"/>
  <c r="H25" i="1"/>
  <c r="L23" i="1"/>
  <c r="K23" i="1"/>
  <c r="J23" i="1"/>
  <c r="I23" i="1"/>
  <c r="G23" i="1"/>
  <c r="F23" i="1"/>
  <c r="M22" i="1"/>
  <c r="L22" i="1"/>
  <c r="N22" i="1" s="1"/>
  <c r="K22" i="1"/>
  <c r="H22" i="1"/>
  <c r="M21" i="1"/>
  <c r="N21" i="1" s="1"/>
  <c r="L21" i="1"/>
  <c r="K21" i="1"/>
  <c r="H21" i="1"/>
  <c r="N20" i="1"/>
  <c r="M20" i="1"/>
  <c r="M23" i="1" s="1"/>
  <c r="L20" i="1"/>
  <c r="K20" i="1"/>
  <c r="H20" i="1"/>
  <c r="H23" i="1" s="1"/>
  <c r="K18" i="1"/>
  <c r="J18" i="1"/>
  <c r="I18" i="1"/>
  <c r="G18" i="1"/>
  <c r="F18" i="1"/>
  <c r="M17" i="1"/>
  <c r="L17" i="1"/>
  <c r="N17" i="1" s="1"/>
  <c r="K17" i="1"/>
  <c r="H17" i="1"/>
  <c r="M16" i="1"/>
  <c r="N16" i="1" s="1"/>
  <c r="L16" i="1"/>
  <c r="K16" i="1"/>
  <c r="H16" i="1"/>
  <c r="M15" i="1"/>
  <c r="L15" i="1"/>
  <c r="N15" i="1" s="1"/>
  <c r="K15" i="1"/>
  <c r="H15" i="1"/>
  <c r="M14" i="1"/>
  <c r="M18" i="1" s="1"/>
  <c r="L14" i="1"/>
  <c r="L18" i="1" s="1"/>
  <c r="K14" i="1"/>
  <c r="H14" i="1"/>
  <c r="H18" i="1" s="1"/>
  <c r="M13" i="1"/>
  <c r="L13" i="1"/>
  <c r="N13" i="1" s="1"/>
  <c r="K13" i="1"/>
  <c r="H13" i="1"/>
  <c r="J11" i="1"/>
  <c r="J29" i="1" s="1"/>
  <c r="I11" i="1"/>
  <c r="I29" i="1" s="1"/>
  <c r="G11" i="1"/>
  <c r="F11" i="1"/>
  <c r="F29" i="1" s="1"/>
  <c r="M10" i="1"/>
  <c r="L10" i="1"/>
  <c r="N10" i="1" s="1"/>
  <c r="K10" i="1"/>
  <c r="H10" i="1"/>
  <c r="M9" i="1"/>
  <c r="M11" i="1" s="1"/>
  <c r="M29" i="1" s="1"/>
  <c r="L9" i="1"/>
  <c r="L11" i="1" s="1"/>
  <c r="L29" i="1" s="1"/>
  <c r="K9" i="1"/>
  <c r="K11" i="1" s="1"/>
  <c r="H9" i="1"/>
  <c r="H11" i="1" s="1"/>
  <c r="H29" i="1" s="1"/>
  <c r="Q106" i="4" l="1"/>
  <c r="O108" i="4"/>
  <c r="O109" i="4" s="1"/>
  <c r="I108" i="4"/>
  <c r="I109" i="4" s="1"/>
  <c r="M108" i="4"/>
  <c r="M109" i="4" s="1"/>
  <c r="Q82" i="4"/>
  <c r="Q47" i="4"/>
  <c r="Q108" i="4"/>
  <c r="Q109" i="4" s="1"/>
  <c r="N106" i="4"/>
  <c r="N108" i="4" s="1"/>
  <c r="N109" i="4" s="1"/>
  <c r="K20" i="3"/>
  <c r="K29" i="1"/>
  <c r="N23" i="1"/>
  <c r="N20" i="3"/>
  <c r="N9" i="1"/>
  <c r="N11" i="1" s="1"/>
  <c r="N14" i="1"/>
  <c r="N18" i="1" s="1"/>
  <c r="N29" i="1" l="1"/>
</calcChain>
</file>

<file path=xl/sharedStrings.xml><?xml version="1.0" encoding="utf-8"?>
<sst xmlns="http://schemas.openxmlformats.org/spreadsheetml/2006/main" count="205" uniqueCount="109">
  <si>
    <t>University of Oklahoma, OU-Tulsa</t>
  </si>
  <si>
    <t>Final Credit Hour Enrollment Report, Fall 2023</t>
  </si>
  <si>
    <t>Including Withdrawals</t>
  </si>
  <si>
    <t>Resident</t>
  </si>
  <si>
    <t>Nonresident</t>
  </si>
  <si>
    <t>Total</t>
  </si>
  <si>
    <t>Upper</t>
  </si>
  <si>
    <t>Grad/Prof</t>
  </si>
  <si>
    <t>Christopher C. Gibbs Architecture</t>
  </si>
  <si>
    <t>Architecture</t>
  </si>
  <si>
    <t>Plan, Landscape Arch, &amp; Design</t>
  </si>
  <si>
    <t>Subtotal</t>
  </si>
  <si>
    <t>Dodge Family Arts and Sciences</t>
  </si>
  <si>
    <t>Human Relations</t>
  </si>
  <si>
    <t>Library and Info Studies</t>
  </si>
  <si>
    <t>Political Science</t>
  </si>
  <si>
    <t>Psychology</t>
  </si>
  <si>
    <t>Social Work</t>
  </si>
  <si>
    <t>Jeannine Rainbolt Education</t>
  </si>
  <si>
    <t>Educational Leadership &amp; Policy Studies</t>
  </si>
  <si>
    <t>Educational Psychology</t>
  </si>
  <si>
    <t>Instructional Leadership &amp; Academic Curriculum</t>
  </si>
  <si>
    <t>Gallogly Engineering</t>
  </si>
  <si>
    <t>Electrical &amp; Computer Engineering</t>
  </si>
  <si>
    <t>Provost Direct</t>
  </si>
  <si>
    <t>Academic Affairs</t>
  </si>
  <si>
    <t>University of Oklahoma, Norman Campus</t>
  </si>
  <si>
    <t>Extended Campus - Liberal Studies Courses</t>
  </si>
  <si>
    <t>Lower</t>
  </si>
  <si>
    <t>Liberal Studies</t>
  </si>
  <si>
    <t>Extended Campus - Center for Independent and Distance Learning Courses</t>
  </si>
  <si>
    <t>Dodge Family Arts &amp; Sciences</t>
  </si>
  <si>
    <t>Physics &amp; Astronomy</t>
  </si>
  <si>
    <t>Michael F. Price Business</t>
  </si>
  <si>
    <t>Finance</t>
  </si>
  <si>
    <t>Marketing &amp; Supply Chain Management</t>
  </si>
  <si>
    <t>Weitzenhoffer Family Fine Arts</t>
  </si>
  <si>
    <t>Dance</t>
  </si>
  <si>
    <t>Drama</t>
  </si>
  <si>
    <t>Music</t>
  </si>
  <si>
    <t>University Total without Law</t>
  </si>
  <si>
    <t>University Total</t>
  </si>
  <si>
    <t>University College</t>
  </si>
  <si>
    <t>University Course</t>
  </si>
  <si>
    <t>HSC - Norman Campus</t>
  </si>
  <si>
    <t>Expository Writing</t>
  </si>
  <si>
    <t>Law</t>
  </si>
  <si>
    <t>Gaylord JMC</t>
  </si>
  <si>
    <t>Education Abroad</t>
  </si>
  <si>
    <t>International &amp; Area Studies</t>
  </si>
  <si>
    <t>David L. Boren International Studies</t>
  </si>
  <si>
    <t>McClendon Honors College</t>
  </si>
  <si>
    <t>Graduate College</t>
  </si>
  <si>
    <t>Applied Music - Non-Majors</t>
  </si>
  <si>
    <t>Applied Music - Majors</t>
  </si>
  <si>
    <t>Weitzenhoffer Col of Fine Arts</t>
  </si>
  <si>
    <t>Musical Theatre</t>
  </si>
  <si>
    <t>Art History</t>
  </si>
  <si>
    <t>Art</t>
  </si>
  <si>
    <t>Engineering</t>
  </si>
  <si>
    <t>Industrial &amp; Systems Engineering</t>
  </si>
  <si>
    <t>Gallogly Coll of Engineering</t>
  </si>
  <si>
    <t>Computer Science</t>
  </si>
  <si>
    <t>Civil Engineering &amp; Environmental Science</t>
  </si>
  <si>
    <t>Chemical, Biological &amp; Materials Engineering</t>
  </si>
  <si>
    <t>Biomedical Engineering</t>
  </si>
  <si>
    <t>Aerospace &amp; Mechanical Engineering</t>
  </si>
  <si>
    <t>Petroleum &amp; Geological Engineering</t>
  </si>
  <si>
    <t>Geology and Geophysics</t>
  </si>
  <si>
    <t>Mewbourne Earth &amp; Energy</t>
  </si>
  <si>
    <t>Management Information Systems</t>
  </si>
  <si>
    <t>Management &amp; Internat Business</t>
  </si>
  <si>
    <t>Entrepreneur &amp; Economic Dev</t>
  </si>
  <si>
    <t>Energy Management</t>
  </si>
  <si>
    <t>Business Administration</t>
  </si>
  <si>
    <t>Accounting</t>
  </si>
  <si>
    <t>Meteorology</t>
  </si>
  <si>
    <t>Geography &amp; Environ Sustain</t>
  </si>
  <si>
    <t>Aviation</t>
  </si>
  <si>
    <t>Atmospheric &amp; Geographic Sciences</t>
  </si>
  <si>
    <t>Women's and Gender Studies</t>
  </si>
  <si>
    <t>Sociology</t>
  </si>
  <si>
    <t>Religious Studies</t>
  </si>
  <si>
    <t>Philosophy</t>
  </si>
  <si>
    <t>Naval Science</t>
  </si>
  <si>
    <t>Native American Studies</t>
  </si>
  <si>
    <t>Modern Languages, Literatures &amp; Linguistics</t>
  </si>
  <si>
    <t>Military Science</t>
  </si>
  <si>
    <t>Mathematics</t>
  </si>
  <si>
    <t>History of Sci, Tech, &amp; Med</t>
  </si>
  <si>
    <t>History</t>
  </si>
  <si>
    <t>Health and Exercise Science</t>
  </si>
  <si>
    <t>Film and Media Studies</t>
  </si>
  <si>
    <t>Environmental Studies</t>
  </si>
  <si>
    <t>English</t>
  </si>
  <si>
    <t>Economics</t>
  </si>
  <si>
    <t>Dodge Col of Arts and Sciences</t>
  </si>
  <si>
    <t>Communication</t>
  </si>
  <si>
    <t>Classics and Letters</t>
  </si>
  <si>
    <t>Chemistry and Biochemistry</t>
  </si>
  <si>
    <t>Biological Sciences</t>
  </si>
  <si>
    <t>Anthropology</t>
  </si>
  <si>
    <t>African &amp; African American Studies</t>
  </si>
  <si>
    <t>Aerospace Studies</t>
  </si>
  <si>
    <t>Interior Design</t>
  </si>
  <si>
    <t>Gibbs College of Architecture</t>
  </si>
  <si>
    <t>Construction Science</t>
  </si>
  <si>
    <t>Educational &amp; General Funded Credit Hours</t>
  </si>
  <si>
    <t>University of Oklahoma, Norman On-Campus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</si>
</sst>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Univers (W1)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37" fontId="4" fillId="0" borderId="0" xfId="1" applyNumberFormat="1" applyFont="1" applyAlignment="1">
      <alignment horizontal="center"/>
    </xf>
    <xf numFmtId="0" fontId="5" fillId="0" borderId="0" xfId="0" applyFont="1"/>
    <xf numFmtId="37" fontId="6" fillId="0" borderId="1" xfId="1" applyNumberFormat="1" applyFont="1" applyBorder="1" applyAlignment="1">
      <alignment horizontal="center"/>
    </xf>
    <xf numFmtId="37" fontId="6" fillId="0" borderId="2" xfId="1" applyNumberFormat="1" applyFont="1" applyBorder="1" applyAlignment="1">
      <alignment horizontal="center"/>
    </xf>
    <xf numFmtId="37" fontId="6" fillId="0" borderId="3" xfId="1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37" fontId="6" fillId="0" borderId="5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7" fontId="6" fillId="0" borderId="7" xfId="1" applyNumberFormat="1" applyFont="1" applyBorder="1" applyAlignment="1">
      <alignment horizontal="center"/>
    </xf>
    <xf numFmtId="37" fontId="6" fillId="0" borderId="0" xfId="1" applyNumberFormat="1" applyFont="1" applyAlignment="1">
      <alignment horizontal="center"/>
    </xf>
    <xf numFmtId="37" fontId="6" fillId="0" borderId="8" xfId="1" applyNumberFormat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37" fontId="7" fillId="0" borderId="2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2" fillId="0" borderId="3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37" fontId="2" fillId="0" borderId="0" xfId="0" applyNumberFormat="1" applyFont="1" applyAlignment="1">
      <alignment horizontal="right"/>
    </xf>
    <xf numFmtId="37" fontId="2" fillId="0" borderId="7" xfId="0" applyNumberFormat="1" applyFont="1" applyBorder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7" fontId="2" fillId="0" borderId="8" xfId="0" applyNumberFormat="1" applyFont="1" applyBorder="1" applyAlignment="1">
      <alignment horizontal="right"/>
    </xf>
    <xf numFmtId="37" fontId="2" fillId="0" borderId="7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/>
    <xf numFmtId="37" fontId="2" fillId="0" borderId="5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 vertical="top"/>
    </xf>
    <xf numFmtId="37" fontId="2" fillId="0" borderId="5" xfId="0" applyNumberFormat="1" applyFont="1" applyBorder="1" applyAlignment="1">
      <alignment horizontal="right" vertical="top"/>
    </xf>
    <xf numFmtId="37" fontId="2" fillId="0" borderId="6" xfId="0" applyNumberFormat="1" applyFont="1" applyBorder="1" applyAlignment="1">
      <alignment horizontal="right" vertical="top"/>
    </xf>
    <xf numFmtId="0" fontId="7" fillId="0" borderId="7" xfId="0" applyFont="1" applyBorder="1"/>
    <xf numFmtId="0" fontId="7" fillId="0" borderId="0" xfId="0" applyFont="1"/>
    <xf numFmtId="37" fontId="7" fillId="0" borderId="0" xfId="0" applyNumberFormat="1" applyFont="1" applyAlignment="1">
      <alignment horizontal="right"/>
    </xf>
    <xf numFmtId="37" fontId="2" fillId="0" borderId="6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37" fontId="7" fillId="0" borderId="10" xfId="0" applyNumberFormat="1" applyFont="1" applyBorder="1" applyAlignment="1">
      <alignment horizontal="right"/>
    </xf>
    <xf numFmtId="37" fontId="7" fillId="0" borderId="9" xfId="0" applyNumberFormat="1" applyFont="1" applyBorder="1" applyAlignment="1">
      <alignment horizontal="right"/>
    </xf>
    <xf numFmtId="37" fontId="7" fillId="0" borderId="11" xfId="0" applyNumberFormat="1" applyFont="1" applyBorder="1" applyAlignment="1">
      <alignment horizontal="right"/>
    </xf>
    <xf numFmtId="0" fontId="1" fillId="0" borderId="0" xfId="0" applyFont="1"/>
    <xf numFmtId="0" fontId="2" fillId="0" borderId="9" xfId="0" applyFont="1" applyBorder="1"/>
    <xf numFmtId="0" fontId="7" fillId="0" borderId="11" xfId="0" applyFont="1" applyBorder="1"/>
    <xf numFmtId="37" fontId="2" fillId="0" borderId="10" xfId="0" applyNumberFormat="1" applyFont="1" applyBorder="1" applyAlignment="1">
      <alignment horizontal="right" vertical="top"/>
    </xf>
    <xf numFmtId="37" fontId="2" fillId="0" borderId="11" xfId="0" applyNumberFormat="1" applyFont="1" applyBorder="1" applyAlignment="1">
      <alignment horizontal="right"/>
    </xf>
    <xf numFmtId="0" fontId="2" fillId="0" borderId="2" xfId="0" applyFont="1" applyBorder="1"/>
    <xf numFmtId="37" fontId="2" fillId="0" borderId="9" xfId="0" applyNumberFormat="1" applyFont="1" applyBorder="1" applyAlignment="1">
      <alignment horizontal="right" vertical="top"/>
    </xf>
    <xf numFmtId="37" fontId="7" fillId="0" borderId="1" xfId="0" applyNumberFormat="1" applyFont="1" applyBorder="1" applyAlignment="1">
      <alignment horizontal="right"/>
    </xf>
    <xf numFmtId="37" fontId="2" fillId="0" borderId="3" xfId="0" applyNumberFormat="1" applyFont="1" applyBorder="1"/>
    <xf numFmtId="37" fontId="4" fillId="0" borderId="0" xfId="1" applyNumberFormat="1" applyFont="1" applyAlignment="1">
      <alignment horizontal="center"/>
    </xf>
    <xf numFmtId="37" fontId="6" fillId="0" borderId="2" xfId="1" applyNumberFormat="1" applyFont="1" applyBorder="1" applyAlignment="1">
      <alignment horizontal="center"/>
    </xf>
    <xf numFmtId="37" fontId="6" fillId="0" borderId="3" xfId="1" applyNumberFormat="1" applyFont="1" applyBorder="1" applyAlignment="1">
      <alignment horizontal="center"/>
    </xf>
    <xf numFmtId="37" fontId="6" fillId="0" borderId="1" xfId="1" applyNumberFormat="1" applyFont="1" applyBorder="1" applyAlignment="1">
      <alignment horizontal="center"/>
    </xf>
    <xf numFmtId="37" fontId="8" fillId="0" borderId="1" xfId="1" applyNumberFormat="1" applyFont="1" applyBorder="1" applyAlignment="1">
      <alignment horizontal="center"/>
    </xf>
  </cellXfs>
  <cellStyles count="2">
    <cellStyle name="Normal" xfId="0" builtinId="0"/>
    <cellStyle name="Normal_Fall-00p" xfId="1" xr:uid="{547FE1B6-5470-4BBD-B879-8969A19191D7}"/>
  </cellStyles>
  <dxfs count="0"/>
  <tableStyles count="1" defaultTableStyle="TableStyleMedium2" defaultPivotStyle="PivotStyleLight16">
    <tableStyle name="Invisible" pivot="0" table="0" count="0" xr9:uid="{0484E55F-299A-4C88-B3EC-7C0D69B6B95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D8D4-3970-4ABC-9C58-25F6BA36E59B}">
  <dimension ref="A1:Q109"/>
  <sheetViews>
    <sheetView tabSelected="1" topLeftCell="A4" workbookViewId="0">
      <selection activeCell="F27" sqref="F27"/>
    </sheetView>
  </sheetViews>
  <sheetFormatPr defaultColWidth="8.85546875" defaultRowHeight="14.25"/>
  <cols>
    <col min="1" max="16384" width="8.85546875" style="41"/>
  </cols>
  <sheetData>
    <row r="1" spans="1:17" s="1" customFormat="1" ht="12.75"/>
    <row r="2" spans="1:17" s="3" customFormat="1" ht="15.75">
      <c r="A2" s="50" t="s">
        <v>108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3" customFormat="1" ht="15.75">
      <c r="A3" s="50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s="3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3" customFormat="1" ht="15.7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s="3" customFormat="1" ht="15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12.75">
      <c r="A7" s="4"/>
      <c r="B7" s="5"/>
      <c r="C7" s="5"/>
      <c r="D7" s="5"/>
      <c r="E7" s="6"/>
      <c r="F7" s="51" t="s">
        <v>3</v>
      </c>
      <c r="G7" s="51"/>
      <c r="H7" s="51"/>
      <c r="I7" s="52"/>
      <c r="J7" s="53" t="s">
        <v>4</v>
      </c>
      <c r="K7" s="51"/>
      <c r="L7" s="51"/>
      <c r="M7" s="52"/>
      <c r="N7" s="54" t="s">
        <v>5</v>
      </c>
      <c r="O7" s="51"/>
      <c r="P7" s="51"/>
      <c r="Q7" s="52"/>
    </row>
    <row r="8" spans="1:17" s="1" customFormat="1" ht="12.75">
      <c r="A8" s="10"/>
      <c r="B8" s="11"/>
      <c r="C8" s="11"/>
      <c r="D8" s="11"/>
      <c r="E8" s="9"/>
      <c r="F8" s="11" t="s">
        <v>28</v>
      </c>
      <c r="G8" s="11" t="s">
        <v>6</v>
      </c>
      <c r="H8" s="11" t="s">
        <v>7</v>
      </c>
      <c r="I8" s="12" t="s">
        <v>5</v>
      </c>
      <c r="J8" s="10" t="s">
        <v>28</v>
      </c>
      <c r="K8" s="11" t="s">
        <v>6</v>
      </c>
      <c r="L8" s="11" t="s">
        <v>7</v>
      </c>
      <c r="M8" s="12" t="s">
        <v>5</v>
      </c>
      <c r="N8" s="10" t="s">
        <v>28</v>
      </c>
      <c r="O8" s="11" t="s">
        <v>6</v>
      </c>
      <c r="P8" s="11" t="s">
        <v>7</v>
      </c>
      <c r="Q8" s="12" t="s">
        <v>5</v>
      </c>
    </row>
    <row r="9" spans="1:17" s="1" customFormat="1" ht="12.75">
      <c r="A9" s="13" t="s">
        <v>8</v>
      </c>
      <c r="B9" s="14"/>
      <c r="C9" s="14"/>
      <c r="D9" s="14"/>
      <c r="E9" s="32"/>
      <c r="F9" s="16"/>
      <c r="G9" s="17"/>
      <c r="H9" s="17"/>
      <c r="I9" s="18"/>
      <c r="J9" s="16"/>
      <c r="K9" s="17"/>
      <c r="L9" s="17"/>
      <c r="M9" s="18"/>
      <c r="N9" s="16"/>
      <c r="O9" s="17"/>
      <c r="P9" s="17"/>
      <c r="Q9" s="49"/>
    </row>
    <row r="10" spans="1:17" s="1" customFormat="1" ht="12.75">
      <c r="A10" s="19" t="s">
        <v>9</v>
      </c>
      <c r="F10" s="21">
        <v>1070</v>
      </c>
      <c r="G10" s="22">
        <v>1354</v>
      </c>
      <c r="H10" s="22">
        <v>267</v>
      </c>
      <c r="I10" s="23">
        <f>SUM(F10:H10)</f>
        <v>2691</v>
      </c>
      <c r="J10" s="21">
        <v>1094</v>
      </c>
      <c r="K10" s="22">
        <v>738</v>
      </c>
      <c r="L10" s="22">
        <v>198</v>
      </c>
      <c r="M10" s="23">
        <f>SUM(J10:L10)</f>
        <v>2030</v>
      </c>
      <c r="N10" s="21">
        <f t="shared" ref="N10:P14" si="0">SUM(F10,J10)</f>
        <v>2164</v>
      </c>
      <c r="O10" s="21">
        <f t="shared" si="0"/>
        <v>2092</v>
      </c>
      <c r="P10" s="22">
        <f t="shared" si="0"/>
        <v>465</v>
      </c>
      <c r="Q10" s="23">
        <f>SUM(N10:P10)</f>
        <v>4721</v>
      </c>
    </row>
    <row r="11" spans="1:17" s="1" customFormat="1" ht="12.75">
      <c r="A11" s="19" t="s">
        <v>106</v>
      </c>
      <c r="F11" s="21">
        <v>267</v>
      </c>
      <c r="G11" s="22">
        <v>488</v>
      </c>
      <c r="H11" s="22">
        <v>58</v>
      </c>
      <c r="I11" s="23">
        <f>SUM(F11:H11)</f>
        <v>813</v>
      </c>
      <c r="J11" s="21">
        <v>273</v>
      </c>
      <c r="K11" s="22">
        <v>351</v>
      </c>
      <c r="L11" s="22">
        <v>305</v>
      </c>
      <c r="M11" s="23">
        <f>SUM(J11:L11)</f>
        <v>929</v>
      </c>
      <c r="N11" s="21">
        <f t="shared" si="0"/>
        <v>540</v>
      </c>
      <c r="O11" s="21">
        <f t="shared" si="0"/>
        <v>839</v>
      </c>
      <c r="P11" s="22">
        <f t="shared" si="0"/>
        <v>363</v>
      </c>
      <c r="Q11" s="23">
        <f>SUM(N11:P11)</f>
        <v>1742</v>
      </c>
    </row>
    <row r="12" spans="1:17" s="1" customFormat="1" ht="12.75">
      <c r="A12" s="19" t="s">
        <v>105</v>
      </c>
      <c r="F12" s="21">
        <v>0</v>
      </c>
      <c r="G12" s="22">
        <v>0</v>
      </c>
      <c r="H12" s="22">
        <v>14</v>
      </c>
      <c r="I12" s="23">
        <f>SUM(F12:H12)</f>
        <v>14</v>
      </c>
      <c r="J12" s="21">
        <v>0</v>
      </c>
      <c r="K12" s="22">
        <v>0</v>
      </c>
      <c r="L12" s="22">
        <v>20</v>
      </c>
      <c r="M12" s="23">
        <f>SUM(J12:L12)</f>
        <v>20</v>
      </c>
      <c r="N12" s="21">
        <f t="shared" si="0"/>
        <v>0</v>
      </c>
      <c r="O12" s="21">
        <f t="shared" si="0"/>
        <v>0</v>
      </c>
      <c r="P12" s="22">
        <f t="shared" si="0"/>
        <v>34</v>
      </c>
      <c r="Q12" s="23">
        <f>SUM(N12:P12)</f>
        <v>34</v>
      </c>
    </row>
    <row r="13" spans="1:17" s="1" customFormat="1" ht="12.75">
      <c r="A13" s="19" t="s">
        <v>104</v>
      </c>
      <c r="F13" s="21">
        <v>441</v>
      </c>
      <c r="G13" s="22">
        <v>116</v>
      </c>
      <c r="H13" s="22">
        <v>94</v>
      </c>
      <c r="I13" s="23">
        <f>SUM(F13:H13)</f>
        <v>651</v>
      </c>
      <c r="J13" s="21">
        <v>494</v>
      </c>
      <c r="K13" s="22">
        <v>170</v>
      </c>
      <c r="L13" s="22">
        <v>65</v>
      </c>
      <c r="M13" s="23">
        <f>SUM(J13:L13)</f>
        <v>729</v>
      </c>
      <c r="N13" s="21">
        <f t="shared" si="0"/>
        <v>935</v>
      </c>
      <c r="O13" s="21">
        <f t="shared" si="0"/>
        <v>286</v>
      </c>
      <c r="P13" s="22">
        <f t="shared" si="0"/>
        <v>159</v>
      </c>
      <c r="Q13" s="23">
        <f>SUM(N13:P13)</f>
        <v>1380</v>
      </c>
    </row>
    <row r="14" spans="1:17" s="1" customFormat="1" ht="12.75">
      <c r="A14" s="19" t="s">
        <v>10</v>
      </c>
      <c r="F14" s="21">
        <v>0</v>
      </c>
      <c r="G14" s="22">
        <v>420</v>
      </c>
      <c r="H14" s="22">
        <v>349</v>
      </c>
      <c r="I14" s="23">
        <f>SUM(F14:H14)</f>
        <v>769</v>
      </c>
      <c r="J14" s="21">
        <v>0</v>
      </c>
      <c r="K14" s="22">
        <v>246</v>
      </c>
      <c r="L14" s="22">
        <v>413</v>
      </c>
      <c r="M14" s="23">
        <f>SUM(J14:L14)</f>
        <v>659</v>
      </c>
      <c r="N14" s="21">
        <f t="shared" si="0"/>
        <v>0</v>
      </c>
      <c r="O14" s="21">
        <f t="shared" si="0"/>
        <v>666</v>
      </c>
      <c r="P14" s="22">
        <f t="shared" si="0"/>
        <v>762</v>
      </c>
      <c r="Q14" s="23">
        <f>SUM(N14:P14)</f>
        <v>1428</v>
      </c>
    </row>
    <row r="15" spans="1:17" s="1" customFormat="1" ht="12.75">
      <c r="A15" s="25" t="s">
        <v>11</v>
      </c>
      <c r="B15" s="26"/>
      <c r="C15" s="26"/>
      <c r="D15" s="26"/>
      <c r="E15" s="26"/>
      <c r="F15" s="35">
        <f t="shared" ref="F15:Q15" si="1">SUM(F10:F14)</f>
        <v>1778</v>
      </c>
      <c r="G15" s="27">
        <f t="shared" si="1"/>
        <v>2378</v>
      </c>
      <c r="H15" s="27">
        <f t="shared" si="1"/>
        <v>782</v>
      </c>
      <c r="I15" s="34">
        <f t="shared" si="1"/>
        <v>4938</v>
      </c>
      <c r="J15" s="35">
        <f t="shared" si="1"/>
        <v>1861</v>
      </c>
      <c r="K15" s="27">
        <f t="shared" si="1"/>
        <v>1505</v>
      </c>
      <c r="L15" s="27">
        <f t="shared" si="1"/>
        <v>1001</v>
      </c>
      <c r="M15" s="34">
        <f t="shared" si="1"/>
        <v>4367</v>
      </c>
      <c r="N15" s="35">
        <f t="shared" si="1"/>
        <v>3639</v>
      </c>
      <c r="O15" s="27">
        <f t="shared" si="1"/>
        <v>3883</v>
      </c>
      <c r="P15" s="27">
        <f t="shared" si="1"/>
        <v>1783</v>
      </c>
      <c r="Q15" s="34">
        <f t="shared" si="1"/>
        <v>9305</v>
      </c>
    </row>
    <row r="16" spans="1:17" s="1" customFormat="1" ht="12.75">
      <c r="A16" s="13" t="s">
        <v>12</v>
      </c>
      <c r="B16" s="14"/>
      <c r="C16" s="14"/>
      <c r="D16" s="14"/>
      <c r="E16" s="14"/>
      <c r="F16" s="48"/>
      <c r="G16" s="17"/>
      <c r="H16" s="17"/>
      <c r="I16" s="18"/>
      <c r="J16" s="16"/>
      <c r="K16" s="17"/>
      <c r="L16" s="17"/>
      <c r="M16" s="18"/>
      <c r="N16" s="16"/>
      <c r="O16" s="17"/>
      <c r="P16" s="17"/>
      <c r="Q16" s="18"/>
    </row>
    <row r="17" spans="1:17" s="1" customFormat="1" ht="12.75">
      <c r="A17" s="19" t="s">
        <v>103</v>
      </c>
      <c r="F17" s="21">
        <v>98</v>
      </c>
      <c r="G17" s="22">
        <v>141</v>
      </c>
      <c r="H17" s="22">
        <v>0</v>
      </c>
      <c r="I17" s="23">
        <f t="shared" ref="I17:I46" si="2">SUM(F17:H17)</f>
        <v>239</v>
      </c>
      <c r="J17" s="21">
        <v>3</v>
      </c>
      <c r="K17" s="22">
        <v>0</v>
      </c>
      <c r="L17" s="22">
        <v>0</v>
      </c>
      <c r="M17" s="23">
        <f t="shared" ref="M17:M46" si="3">SUM(J17:L17)</f>
        <v>3</v>
      </c>
      <c r="N17" s="21">
        <f t="shared" ref="N17:N46" si="4">SUM(F17,J17)</f>
        <v>101</v>
      </c>
      <c r="O17" s="22">
        <f t="shared" ref="O17:O46" si="5">SUM(G17,K17)</f>
        <v>141</v>
      </c>
      <c r="P17" s="22">
        <f t="shared" ref="P17:P46" si="6">SUM(H17,L17)</f>
        <v>0</v>
      </c>
      <c r="Q17" s="23">
        <f t="shared" ref="Q17:Q46" si="7">SUM(N17:P17)</f>
        <v>242</v>
      </c>
    </row>
    <row r="18" spans="1:17" s="1" customFormat="1" ht="12.75">
      <c r="A18" s="19" t="s">
        <v>102</v>
      </c>
      <c r="F18" s="21">
        <v>312</v>
      </c>
      <c r="G18" s="22">
        <v>207</v>
      </c>
      <c r="H18" s="22">
        <v>0</v>
      </c>
      <c r="I18" s="23">
        <f t="shared" si="2"/>
        <v>519</v>
      </c>
      <c r="J18" s="21">
        <v>261</v>
      </c>
      <c r="K18" s="22">
        <v>111</v>
      </c>
      <c r="L18" s="22">
        <v>0</v>
      </c>
      <c r="M18" s="23">
        <f t="shared" si="3"/>
        <v>372</v>
      </c>
      <c r="N18" s="21">
        <f t="shared" si="4"/>
        <v>573</v>
      </c>
      <c r="O18" s="22">
        <f t="shared" si="5"/>
        <v>318</v>
      </c>
      <c r="P18" s="22">
        <f t="shared" si="6"/>
        <v>0</v>
      </c>
      <c r="Q18" s="23">
        <f t="shared" si="7"/>
        <v>891</v>
      </c>
    </row>
    <row r="19" spans="1:17" s="1" customFormat="1" ht="12.75">
      <c r="A19" s="19" t="s">
        <v>101</v>
      </c>
      <c r="F19" s="21">
        <v>1119</v>
      </c>
      <c r="G19" s="22">
        <v>597</v>
      </c>
      <c r="H19" s="22">
        <v>82</v>
      </c>
      <c r="I19" s="23">
        <f t="shared" si="2"/>
        <v>1798</v>
      </c>
      <c r="J19" s="21">
        <v>546</v>
      </c>
      <c r="K19" s="22">
        <v>276</v>
      </c>
      <c r="L19" s="22">
        <v>207</v>
      </c>
      <c r="M19" s="23">
        <f t="shared" si="3"/>
        <v>1029</v>
      </c>
      <c r="N19" s="21">
        <f t="shared" si="4"/>
        <v>1665</v>
      </c>
      <c r="O19" s="22">
        <f t="shared" si="5"/>
        <v>873</v>
      </c>
      <c r="P19" s="22">
        <f t="shared" si="6"/>
        <v>289</v>
      </c>
      <c r="Q19" s="23">
        <f t="shared" si="7"/>
        <v>2827</v>
      </c>
    </row>
    <row r="20" spans="1:17" s="1" customFormat="1" ht="12.75">
      <c r="A20" s="19" t="s">
        <v>100</v>
      </c>
      <c r="F20" s="21">
        <v>6122</v>
      </c>
      <c r="G20" s="22">
        <v>3804</v>
      </c>
      <c r="H20" s="22">
        <v>137</v>
      </c>
      <c r="I20" s="23">
        <f t="shared" si="2"/>
        <v>10063</v>
      </c>
      <c r="J20" s="21">
        <v>3782</v>
      </c>
      <c r="K20" s="22">
        <v>1522</v>
      </c>
      <c r="L20" s="22">
        <v>474</v>
      </c>
      <c r="M20" s="23">
        <f t="shared" si="3"/>
        <v>5778</v>
      </c>
      <c r="N20" s="21">
        <f t="shared" si="4"/>
        <v>9904</v>
      </c>
      <c r="O20" s="22">
        <f t="shared" si="5"/>
        <v>5326</v>
      </c>
      <c r="P20" s="22">
        <f t="shared" si="6"/>
        <v>611</v>
      </c>
      <c r="Q20" s="23">
        <f t="shared" si="7"/>
        <v>15841</v>
      </c>
    </row>
    <row r="21" spans="1:17" s="1" customFormat="1" ht="12.75">
      <c r="A21" s="19" t="s">
        <v>99</v>
      </c>
      <c r="F21" s="21">
        <v>4655</v>
      </c>
      <c r="G21" s="22">
        <v>3097</v>
      </c>
      <c r="H21" s="22">
        <v>91</v>
      </c>
      <c r="I21" s="23">
        <f t="shared" si="2"/>
        <v>7843</v>
      </c>
      <c r="J21" s="21">
        <v>2795</v>
      </c>
      <c r="K21" s="22">
        <v>1212</v>
      </c>
      <c r="L21" s="22">
        <v>599</v>
      </c>
      <c r="M21" s="23">
        <f t="shared" si="3"/>
        <v>4606</v>
      </c>
      <c r="N21" s="21">
        <f t="shared" si="4"/>
        <v>7450</v>
      </c>
      <c r="O21" s="22">
        <f t="shared" si="5"/>
        <v>4309</v>
      </c>
      <c r="P21" s="22">
        <f t="shared" si="6"/>
        <v>690</v>
      </c>
      <c r="Q21" s="23">
        <f t="shared" si="7"/>
        <v>12449</v>
      </c>
    </row>
    <row r="22" spans="1:17" s="1" customFormat="1" ht="12.75">
      <c r="A22" s="19" t="s">
        <v>98</v>
      </c>
      <c r="F22" s="21">
        <v>1063</v>
      </c>
      <c r="G22" s="22">
        <v>540</v>
      </c>
      <c r="H22" s="22">
        <v>0</v>
      </c>
      <c r="I22" s="23">
        <f t="shared" si="2"/>
        <v>1603</v>
      </c>
      <c r="J22" s="21">
        <v>368</v>
      </c>
      <c r="K22" s="22">
        <v>243</v>
      </c>
      <c r="L22" s="22">
        <v>0</v>
      </c>
      <c r="M22" s="23">
        <f t="shared" si="3"/>
        <v>611</v>
      </c>
      <c r="N22" s="21">
        <f t="shared" si="4"/>
        <v>1431</v>
      </c>
      <c r="O22" s="22">
        <f t="shared" si="5"/>
        <v>783</v>
      </c>
      <c r="P22" s="22">
        <f t="shared" si="6"/>
        <v>0</v>
      </c>
      <c r="Q22" s="23">
        <f t="shared" si="7"/>
        <v>2214</v>
      </c>
    </row>
    <row r="23" spans="1:17" s="1" customFormat="1" ht="12.75">
      <c r="A23" s="19" t="s">
        <v>97</v>
      </c>
      <c r="F23" s="21">
        <v>1353</v>
      </c>
      <c r="G23" s="22">
        <v>486</v>
      </c>
      <c r="H23" s="22">
        <v>73</v>
      </c>
      <c r="I23" s="23">
        <f t="shared" si="2"/>
        <v>1912</v>
      </c>
      <c r="J23" s="21">
        <v>1350</v>
      </c>
      <c r="K23" s="22">
        <v>822</v>
      </c>
      <c r="L23" s="22">
        <v>188</v>
      </c>
      <c r="M23" s="23">
        <f t="shared" si="3"/>
        <v>2360</v>
      </c>
      <c r="N23" s="21">
        <f t="shared" si="4"/>
        <v>2703</v>
      </c>
      <c r="O23" s="22">
        <f t="shared" si="5"/>
        <v>1308</v>
      </c>
      <c r="P23" s="22">
        <f t="shared" si="6"/>
        <v>261</v>
      </c>
      <c r="Q23" s="23">
        <f t="shared" si="7"/>
        <v>4272</v>
      </c>
    </row>
    <row r="24" spans="1:17" s="1" customFormat="1" ht="12.75">
      <c r="A24" s="19" t="s">
        <v>96</v>
      </c>
      <c r="F24" s="21">
        <v>6258</v>
      </c>
      <c r="G24" s="22">
        <v>886</v>
      </c>
      <c r="H24" s="22">
        <v>867</v>
      </c>
      <c r="I24" s="23">
        <f t="shared" si="2"/>
        <v>8011</v>
      </c>
      <c r="J24" s="21">
        <v>5346</v>
      </c>
      <c r="K24" s="22">
        <v>551</v>
      </c>
      <c r="L24" s="22">
        <v>1456</v>
      </c>
      <c r="M24" s="23">
        <f t="shared" si="3"/>
        <v>7353</v>
      </c>
      <c r="N24" s="21">
        <f t="shared" si="4"/>
        <v>11604</v>
      </c>
      <c r="O24" s="22">
        <f t="shared" si="5"/>
        <v>1437</v>
      </c>
      <c r="P24" s="22">
        <f t="shared" si="6"/>
        <v>2323</v>
      </c>
      <c r="Q24" s="23">
        <f t="shared" si="7"/>
        <v>15364</v>
      </c>
    </row>
    <row r="25" spans="1:17" s="1" customFormat="1" ht="12.75">
      <c r="A25" s="19" t="s">
        <v>95</v>
      </c>
      <c r="F25" s="21">
        <v>3714</v>
      </c>
      <c r="G25" s="22">
        <v>713</v>
      </c>
      <c r="H25" s="22">
        <v>70</v>
      </c>
      <c r="I25" s="23">
        <f t="shared" si="2"/>
        <v>4497</v>
      </c>
      <c r="J25" s="21">
        <v>4050</v>
      </c>
      <c r="K25" s="22">
        <v>814</v>
      </c>
      <c r="L25" s="22">
        <v>273</v>
      </c>
      <c r="M25" s="23">
        <f t="shared" si="3"/>
        <v>5137</v>
      </c>
      <c r="N25" s="21">
        <f t="shared" si="4"/>
        <v>7764</v>
      </c>
      <c r="O25" s="22">
        <f t="shared" si="5"/>
        <v>1527</v>
      </c>
      <c r="P25" s="22">
        <f t="shared" si="6"/>
        <v>343</v>
      </c>
      <c r="Q25" s="23">
        <f t="shared" si="7"/>
        <v>9634</v>
      </c>
    </row>
    <row r="26" spans="1:17" s="1" customFormat="1" ht="12.75">
      <c r="A26" s="19" t="s">
        <v>94</v>
      </c>
      <c r="F26" s="21">
        <v>5190</v>
      </c>
      <c r="G26" s="22">
        <v>669</v>
      </c>
      <c r="H26" s="22">
        <v>73</v>
      </c>
      <c r="I26" s="23">
        <f t="shared" si="2"/>
        <v>5932</v>
      </c>
      <c r="J26" s="21">
        <v>4637</v>
      </c>
      <c r="K26" s="22">
        <v>229</v>
      </c>
      <c r="L26" s="22">
        <v>131</v>
      </c>
      <c r="M26" s="23">
        <f t="shared" si="3"/>
        <v>4997</v>
      </c>
      <c r="N26" s="21">
        <f t="shared" si="4"/>
        <v>9827</v>
      </c>
      <c r="O26" s="22">
        <f t="shared" si="5"/>
        <v>898</v>
      </c>
      <c r="P26" s="22">
        <f t="shared" si="6"/>
        <v>204</v>
      </c>
      <c r="Q26" s="23">
        <f t="shared" si="7"/>
        <v>10929</v>
      </c>
    </row>
    <row r="27" spans="1:17" s="1" customFormat="1" ht="12.75">
      <c r="A27" s="19" t="s">
        <v>93</v>
      </c>
      <c r="F27" s="21">
        <v>126</v>
      </c>
      <c r="G27" s="22">
        <v>190</v>
      </c>
      <c r="H27" s="22">
        <v>0</v>
      </c>
      <c r="I27" s="23">
        <f t="shared" si="2"/>
        <v>316</v>
      </c>
      <c r="J27" s="21">
        <v>78</v>
      </c>
      <c r="K27" s="22">
        <v>92</v>
      </c>
      <c r="L27" s="22">
        <v>0</v>
      </c>
      <c r="M27" s="23">
        <f t="shared" si="3"/>
        <v>170</v>
      </c>
      <c r="N27" s="21">
        <f t="shared" si="4"/>
        <v>204</v>
      </c>
      <c r="O27" s="22">
        <f t="shared" si="5"/>
        <v>282</v>
      </c>
      <c r="P27" s="22">
        <f t="shared" si="6"/>
        <v>0</v>
      </c>
      <c r="Q27" s="23">
        <f t="shared" si="7"/>
        <v>486</v>
      </c>
    </row>
    <row r="28" spans="1:17" s="1" customFormat="1" ht="12.75">
      <c r="A28" s="19" t="s">
        <v>92</v>
      </c>
      <c r="F28" s="21">
        <v>705</v>
      </c>
      <c r="G28" s="22">
        <v>475</v>
      </c>
      <c r="H28" s="22">
        <v>0</v>
      </c>
      <c r="I28" s="23">
        <f t="shared" si="2"/>
        <v>1180</v>
      </c>
      <c r="J28" s="21">
        <v>525</v>
      </c>
      <c r="K28" s="22">
        <v>137</v>
      </c>
      <c r="L28" s="22">
        <v>0</v>
      </c>
      <c r="M28" s="23">
        <f t="shared" si="3"/>
        <v>662</v>
      </c>
      <c r="N28" s="21">
        <f t="shared" si="4"/>
        <v>1230</v>
      </c>
      <c r="O28" s="22">
        <f t="shared" si="5"/>
        <v>612</v>
      </c>
      <c r="P28" s="22">
        <f t="shared" si="6"/>
        <v>0</v>
      </c>
      <c r="Q28" s="23">
        <f t="shared" si="7"/>
        <v>1842</v>
      </c>
    </row>
    <row r="29" spans="1:17" s="1" customFormat="1" ht="12.75">
      <c r="A29" s="19" t="s">
        <v>91</v>
      </c>
      <c r="F29" s="21">
        <v>2387</v>
      </c>
      <c r="G29" s="22">
        <v>2075</v>
      </c>
      <c r="H29" s="22">
        <v>53</v>
      </c>
      <c r="I29" s="23">
        <f t="shared" si="2"/>
        <v>4515</v>
      </c>
      <c r="J29" s="21">
        <v>2143</v>
      </c>
      <c r="K29" s="22">
        <v>1374</v>
      </c>
      <c r="L29" s="22">
        <v>174</v>
      </c>
      <c r="M29" s="23">
        <f t="shared" si="3"/>
        <v>3691</v>
      </c>
      <c r="N29" s="21">
        <f t="shared" si="4"/>
        <v>4530</v>
      </c>
      <c r="O29" s="22">
        <f t="shared" si="5"/>
        <v>3449</v>
      </c>
      <c r="P29" s="22">
        <f t="shared" si="6"/>
        <v>227</v>
      </c>
      <c r="Q29" s="23">
        <f t="shared" si="7"/>
        <v>8206</v>
      </c>
    </row>
    <row r="30" spans="1:17" s="1" customFormat="1" ht="12.75">
      <c r="A30" s="19" t="s">
        <v>90</v>
      </c>
      <c r="F30" s="21">
        <v>2370</v>
      </c>
      <c r="G30" s="22">
        <v>1540</v>
      </c>
      <c r="H30" s="22">
        <v>89</v>
      </c>
      <c r="I30" s="23">
        <f t="shared" si="2"/>
        <v>3999</v>
      </c>
      <c r="J30" s="21">
        <v>2018</v>
      </c>
      <c r="K30" s="22">
        <v>649</v>
      </c>
      <c r="L30" s="22">
        <v>170</v>
      </c>
      <c r="M30" s="23">
        <f t="shared" si="3"/>
        <v>2837</v>
      </c>
      <c r="N30" s="21">
        <f t="shared" si="4"/>
        <v>4388</v>
      </c>
      <c r="O30" s="22">
        <f t="shared" si="5"/>
        <v>2189</v>
      </c>
      <c r="P30" s="22">
        <f t="shared" si="6"/>
        <v>259</v>
      </c>
      <c r="Q30" s="23">
        <f t="shared" si="7"/>
        <v>6836</v>
      </c>
    </row>
    <row r="31" spans="1:17" s="1" customFormat="1" ht="12.75">
      <c r="A31" s="19" t="s">
        <v>89</v>
      </c>
      <c r="F31" s="21">
        <v>534</v>
      </c>
      <c r="G31" s="22">
        <v>564</v>
      </c>
      <c r="H31" s="22">
        <v>26</v>
      </c>
      <c r="I31" s="23">
        <f t="shared" si="2"/>
        <v>1124</v>
      </c>
      <c r="J31" s="21">
        <v>276</v>
      </c>
      <c r="K31" s="22">
        <v>264</v>
      </c>
      <c r="L31" s="22">
        <v>45</v>
      </c>
      <c r="M31" s="23">
        <f t="shared" si="3"/>
        <v>585</v>
      </c>
      <c r="N31" s="21">
        <f t="shared" si="4"/>
        <v>810</v>
      </c>
      <c r="O31" s="22">
        <f t="shared" si="5"/>
        <v>828</v>
      </c>
      <c r="P31" s="22">
        <f t="shared" si="6"/>
        <v>71</v>
      </c>
      <c r="Q31" s="23">
        <f t="shared" si="7"/>
        <v>1709</v>
      </c>
    </row>
    <row r="32" spans="1:17" s="1" customFormat="1" ht="12.75">
      <c r="A32" s="19" t="s">
        <v>13</v>
      </c>
      <c r="F32" s="21">
        <v>0</v>
      </c>
      <c r="G32" s="22">
        <v>1173</v>
      </c>
      <c r="H32" s="22">
        <v>2068</v>
      </c>
      <c r="I32" s="23">
        <f t="shared" si="2"/>
        <v>3241</v>
      </c>
      <c r="J32" s="21">
        <v>0</v>
      </c>
      <c r="K32" s="22">
        <v>655</v>
      </c>
      <c r="L32" s="22">
        <v>1382</v>
      </c>
      <c r="M32" s="23">
        <f t="shared" si="3"/>
        <v>2037</v>
      </c>
      <c r="N32" s="21">
        <f t="shared" si="4"/>
        <v>0</v>
      </c>
      <c r="O32" s="22">
        <f t="shared" si="5"/>
        <v>1828</v>
      </c>
      <c r="P32" s="22">
        <f t="shared" si="6"/>
        <v>3450</v>
      </c>
      <c r="Q32" s="23">
        <f t="shared" si="7"/>
        <v>5278</v>
      </c>
    </row>
    <row r="33" spans="1:17" s="1" customFormat="1" ht="12.75">
      <c r="A33" s="19" t="s">
        <v>14</v>
      </c>
      <c r="F33" s="21">
        <v>135</v>
      </c>
      <c r="G33" s="22">
        <v>303</v>
      </c>
      <c r="H33" s="22">
        <v>1031</v>
      </c>
      <c r="I33" s="23">
        <f t="shared" si="2"/>
        <v>1469</v>
      </c>
      <c r="J33" s="21">
        <v>72</v>
      </c>
      <c r="K33" s="22">
        <v>102</v>
      </c>
      <c r="L33" s="22">
        <v>1630</v>
      </c>
      <c r="M33" s="23">
        <f t="shared" si="3"/>
        <v>1804</v>
      </c>
      <c r="N33" s="21">
        <f t="shared" si="4"/>
        <v>207</v>
      </c>
      <c r="O33" s="22">
        <f t="shared" si="5"/>
        <v>405</v>
      </c>
      <c r="P33" s="22">
        <f t="shared" si="6"/>
        <v>2661</v>
      </c>
      <c r="Q33" s="23">
        <f t="shared" si="7"/>
        <v>3273</v>
      </c>
    </row>
    <row r="34" spans="1:17" s="1" customFormat="1" ht="12.75">
      <c r="A34" s="19" t="s">
        <v>88</v>
      </c>
      <c r="F34" s="21">
        <v>8630</v>
      </c>
      <c r="G34" s="22">
        <v>1384</v>
      </c>
      <c r="H34" s="22">
        <v>113</v>
      </c>
      <c r="I34" s="23">
        <f t="shared" si="2"/>
        <v>10127</v>
      </c>
      <c r="J34" s="21">
        <v>7078</v>
      </c>
      <c r="K34" s="22">
        <v>665</v>
      </c>
      <c r="L34" s="22">
        <v>418</v>
      </c>
      <c r="M34" s="23">
        <f t="shared" si="3"/>
        <v>8161</v>
      </c>
      <c r="N34" s="21">
        <f t="shared" si="4"/>
        <v>15708</v>
      </c>
      <c r="O34" s="22">
        <f t="shared" si="5"/>
        <v>2049</v>
      </c>
      <c r="P34" s="22">
        <f t="shared" si="6"/>
        <v>531</v>
      </c>
      <c r="Q34" s="23">
        <f t="shared" si="7"/>
        <v>18288</v>
      </c>
    </row>
    <row r="35" spans="1:17" s="1" customFormat="1" ht="12.75">
      <c r="A35" s="19" t="s">
        <v>87</v>
      </c>
      <c r="F35" s="21">
        <v>180</v>
      </c>
      <c r="G35" s="22">
        <v>228</v>
      </c>
      <c r="H35" s="22">
        <v>0</v>
      </c>
      <c r="I35" s="23">
        <f t="shared" si="2"/>
        <v>408</v>
      </c>
      <c r="J35" s="21">
        <v>0</v>
      </c>
      <c r="K35" s="22">
        <v>0</v>
      </c>
      <c r="L35" s="22">
        <v>0</v>
      </c>
      <c r="M35" s="23">
        <f t="shared" si="3"/>
        <v>0</v>
      </c>
      <c r="N35" s="21">
        <f t="shared" si="4"/>
        <v>180</v>
      </c>
      <c r="O35" s="22">
        <f t="shared" si="5"/>
        <v>228</v>
      </c>
      <c r="P35" s="22">
        <f t="shared" si="6"/>
        <v>0</v>
      </c>
      <c r="Q35" s="23">
        <f t="shared" si="7"/>
        <v>408</v>
      </c>
    </row>
    <row r="36" spans="1:17" s="1" customFormat="1" ht="12.75">
      <c r="A36" s="19" t="s">
        <v>86</v>
      </c>
      <c r="F36" s="21">
        <v>7041</v>
      </c>
      <c r="G36" s="22">
        <v>1597</v>
      </c>
      <c r="H36" s="22">
        <v>37</v>
      </c>
      <c r="I36" s="23">
        <f t="shared" si="2"/>
        <v>8675</v>
      </c>
      <c r="J36" s="21">
        <v>2888</v>
      </c>
      <c r="K36" s="22">
        <v>667</v>
      </c>
      <c r="L36" s="22">
        <v>98</v>
      </c>
      <c r="M36" s="23">
        <f t="shared" si="3"/>
        <v>3653</v>
      </c>
      <c r="N36" s="21">
        <f t="shared" si="4"/>
        <v>9929</v>
      </c>
      <c r="O36" s="22">
        <f t="shared" si="5"/>
        <v>2264</v>
      </c>
      <c r="P36" s="22">
        <f t="shared" si="6"/>
        <v>135</v>
      </c>
      <c r="Q36" s="23">
        <f t="shared" si="7"/>
        <v>12328</v>
      </c>
    </row>
    <row r="37" spans="1:17" s="1" customFormat="1" ht="12.75">
      <c r="A37" s="19" t="s">
        <v>85</v>
      </c>
      <c r="F37" s="21">
        <v>1566</v>
      </c>
      <c r="G37" s="22">
        <v>108</v>
      </c>
      <c r="H37" s="22">
        <v>21</v>
      </c>
      <c r="I37" s="23">
        <f t="shared" si="2"/>
        <v>1695</v>
      </c>
      <c r="J37" s="21">
        <v>741</v>
      </c>
      <c r="K37" s="22">
        <v>12</v>
      </c>
      <c r="L37" s="22">
        <v>45</v>
      </c>
      <c r="M37" s="23">
        <f t="shared" si="3"/>
        <v>798</v>
      </c>
      <c r="N37" s="21">
        <f t="shared" si="4"/>
        <v>2307</v>
      </c>
      <c r="O37" s="22">
        <f t="shared" si="5"/>
        <v>120</v>
      </c>
      <c r="P37" s="22">
        <f t="shared" si="6"/>
        <v>66</v>
      </c>
      <c r="Q37" s="23">
        <f t="shared" si="7"/>
        <v>2493</v>
      </c>
    </row>
    <row r="38" spans="1:17" s="1" customFormat="1" ht="12.75">
      <c r="A38" s="19" t="s">
        <v>84</v>
      </c>
      <c r="F38" s="21">
        <v>135</v>
      </c>
      <c r="G38" s="22">
        <v>24</v>
      </c>
      <c r="H38" s="22">
        <v>0</v>
      </c>
      <c r="I38" s="23">
        <f t="shared" si="2"/>
        <v>159</v>
      </c>
      <c r="J38" s="21">
        <v>0</v>
      </c>
      <c r="K38" s="22">
        <v>6</v>
      </c>
      <c r="L38" s="22">
        <v>0</v>
      </c>
      <c r="M38" s="23">
        <f t="shared" si="3"/>
        <v>6</v>
      </c>
      <c r="N38" s="21">
        <f t="shared" si="4"/>
        <v>135</v>
      </c>
      <c r="O38" s="22">
        <f t="shared" si="5"/>
        <v>30</v>
      </c>
      <c r="P38" s="22">
        <f t="shared" si="6"/>
        <v>0</v>
      </c>
      <c r="Q38" s="23">
        <f t="shared" si="7"/>
        <v>165</v>
      </c>
    </row>
    <row r="39" spans="1:17" s="1" customFormat="1" ht="12.75">
      <c r="A39" s="19" t="s">
        <v>83</v>
      </c>
      <c r="F39" s="21">
        <v>1749</v>
      </c>
      <c r="G39" s="22">
        <v>629</v>
      </c>
      <c r="H39" s="22">
        <v>40</v>
      </c>
      <c r="I39" s="23">
        <f t="shared" si="2"/>
        <v>2418</v>
      </c>
      <c r="J39" s="21">
        <v>1707</v>
      </c>
      <c r="K39" s="22">
        <v>250</v>
      </c>
      <c r="L39" s="22">
        <v>154</v>
      </c>
      <c r="M39" s="23">
        <f t="shared" si="3"/>
        <v>2111</v>
      </c>
      <c r="N39" s="21">
        <f t="shared" si="4"/>
        <v>3456</v>
      </c>
      <c r="O39" s="22">
        <f t="shared" si="5"/>
        <v>879</v>
      </c>
      <c r="P39" s="22">
        <f t="shared" si="6"/>
        <v>194</v>
      </c>
      <c r="Q39" s="23">
        <f t="shared" si="7"/>
        <v>4529</v>
      </c>
    </row>
    <row r="40" spans="1:17" s="1" customFormat="1" ht="12.75">
      <c r="A40" s="19" t="s">
        <v>32</v>
      </c>
      <c r="F40" s="21">
        <v>4509</v>
      </c>
      <c r="G40" s="22">
        <v>626</v>
      </c>
      <c r="H40" s="22">
        <v>75</v>
      </c>
      <c r="I40" s="23">
        <f t="shared" si="2"/>
        <v>5210</v>
      </c>
      <c r="J40" s="21">
        <v>2474</v>
      </c>
      <c r="K40" s="22">
        <v>255</v>
      </c>
      <c r="L40" s="22">
        <v>447</v>
      </c>
      <c r="M40" s="23">
        <f t="shared" si="3"/>
        <v>3176</v>
      </c>
      <c r="N40" s="21">
        <f t="shared" si="4"/>
        <v>6983</v>
      </c>
      <c r="O40" s="22">
        <f t="shared" si="5"/>
        <v>881</v>
      </c>
      <c r="P40" s="22">
        <f t="shared" si="6"/>
        <v>522</v>
      </c>
      <c r="Q40" s="23">
        <f t="shared" si="7"/>
        <v>8386</v>
      </c>
    </row>
    <row r="41" spans="1:17" s="1" customFormat="1" ht="12.75">
      <c r="A41" s="19" t="s">
        <v>15</v>
      </c>
      <c r="F41" s="21">
        <v>2310</v>
      </c>
      <c r="G41" s="22">
        <v>1208</v>
      </c>
      <c r="H41" s="22">
        <v>295</v>
      </c>
      <c r="I41" s="23">
        <f t="shared" si="2"/>
        <v>3813</v>
      </c>
      <c r="J41" s="21">
        <v>1983</v>
      </c>
      <c r="K41" s="22">
        <v>703</v>
      </c>
      <c r="L41" s="22">
        <v>209</v>
      </c>
      <c r="M41" s="23">
        <f t="shared" si="3"/>
        <v>2895</v>
      </c>
      <c r="N41" s="21">
        <f t="shared" si="4"/>
        <v>4293</v>
      </c>
      <c r="O41" s="22">
        <f t="shared" si="5"/>
        <v>1911</v>
      </c>
      <c r="P41" s="22">
        <f t="shared" si="6"/>
        <v>504</v>
      </c>
      <c r="Q41" s="23">
        <f t="shared" si="7"/>
        <v>6708</v>
      </c>
    </row>
    <row r="42" spans="1:17" s="1" customFormat="1" ht="12.75">
      <c r="A42" s="19" t="s">
        <v>16</v>
      </c>
      <c r="F42" s="21">
        <v>4984</v>
      </c>
      <c r="G42" s="22">
        <v>3093</v>
      </c>
      <c r="H42" s="22">
        <v>107</v>
      </c>
      <c r="I42" s="23">
        <f t="shared" si="2"/>
        <v>8184</v>
      </c>
      <c r="J42" s="21">
        <v>3094</v>
      </c>
      <c r="K42" s="22">
        <v>1628</v>
      </c>
      <c r="L42" s="22">
        <v>299</v>
      </c>
      <c r="M42" s="23">
        <f t="shared" si="3"/>
        <v>5021</v>
      </c>
      <c r="N42" s="21">
        <f t="shared" si="4"/>
        <v>8078</v>
      </c>
      <c r="O42" s="22">
        <f t="shared" si="5"/>
        <v>4721</v>
      </c>
      <c r="P42" s="22">
        <f t="shared" si="6"/>
        <v>406</v>
      </c>
      <c r="Q42" s="23">
        <f t="shared" si="7"/>
        <v>13205</v>
      </c>
    </row>
    <row r="43" spans="1:17" s="1" customFormat="1" ht="12.75">
      <c r="A43" s="19" t="s">
        <v>82</v>
      </c>
      <c r="F43" s="21">
        <v>315</v>
      </c>
      <c r="G43" s="22">
        <v>159</v>
      </c>
      <c r="H43" s="22">
        <v>0</v>
      </c>
      <c r="I43" s="23">
        <f t="shared" si="2"/>
        <v>474</v>
      </c>
      <c r="J43" s="21">
        <v>186</v>
      </c>
      <c r="K43" s="22">
        <v>21</v>
      </c>
      <c r="L43" s="22">
        <v>0</v>
      </c>
      <c r="M43" s="23">
        <f t="shared" si="3"/>
        <v>207</v>
      </c>
      <c r="N43" s="21">
        <f t="shared" si="4"/>
        <v>501</v>
      </c>
      <c r="O43" s="22">
        <f t="shared" si="5"/>
        <v>180</v>
      </c>
      <c r="P43" s="22">
        <f t="shared" si="6"/>
        <v>0</v>
      </c>
      <c r="Q43" s="23">
        <f t="shared" si="7"/>
        <v>681</v>
      </c>
    </row>
    <row r="44" spans="1:17" s="1" customFormat="1" ht="12.75">
      <c r="A44" s="19" t="s">
        <v>17</v>
      </c>
      <c r="F44" s="21">
        <v>117</v>
      </c>
      <c r="G44" s="22">
        <v>611</v>
      </c>
      <c r="H44" s="22">
        <v>3360</v>
      </c>
      <c r="I44" s="23">
        <f t="shared" si="2"/>
        <v>4088</v>
      </c>
      <c r="J44" s="21">
        <v>54</v>
      </c>
      <c r="K44" s="22">
        <v>162</v>
      </c>
      <c r="L44" s="22">
        <v>1686</v>
      </c>
      <c r="M44" s="23">
        <f t="shared" si="3"/>
        <v>1902</v>
      </c>
      <c r="N44" s="21">
        <f t="shared" si="4"/>
        <v>171</v>
      </c>
      <c r="O44" s="22">
        <f t="shared" si="5"/>
        <v>773</v>
      </c>
      <c r="P44" s="22">
        <f t="shared" si="6"/>
        <v>5046</v>
      </c>
      <c r="Q44" s="23">
        <f t="shared" si="7"/>
        <v>5990</v>
      </c>
    </row>
    <row r="45" spans="1:17" s="1" customFormat="1" ht="12.75">
      <c r="A45" s="19" t="s">
        <v>81</v>
      </c>
      <c r="F45" s="21">
        <v>2325</v>
      </c>
      <c r="G45" s="22">
        <v>1969</v>
      </c>
      <c r="H45" s="22">
        <v>148</v>
      </c>
      <c r="I45" s="23">
        <f t="shared" si="2"/>
        <v>4442</v>
      </c>
      <c r="J45" s="21">
        <v>1374</v>
      </c>
      <c r="K45" s="22">
        <v>1056</v>
      </c>
      <c r="L45" s="22">
        <v>153</v>
      </c>
      <c r="M45" s="23">
        <f t="shared" si="3"/>
        <v>2583</v>
      </c>
      <c r="N45" s="21">
        <f t="shared" si="4"/>
        <v>3699</v>
      </c>
      <c r="O45" s="22">
        <f t="shared" si="5"/>
        <v>3025</v>
      </c>
      <c r="P45" s="22">
        <f t="shared" si="6"/>
        <v>301</v>
      </c>
      <c r="Q45" s="23">
        <f t="shared" si="7"/>
        <v>7025</v>
      </c>
    </row>
    <row r="46" spans="1:17" s="1" customFormat="1" ht="12.75">
      <c r="A46" s="19" t="s">
        <v>80</v>
      </c>
      <c r="F46" s="21">
        <v>447</v>
      </c>
      <c r="G46" s="22">
        <v>363</v>
      </c>
      <c r="H46" s="22">
        <v>14</v>
      </c>
      <c r="I46" s="23">
        <f t="shared" si="2"/>
        <v>824</v>
      </c>
      <c r="J46" s="21">
        <v>162</v>
      </c>
      <c r="K46" s="22">
        <v>147</v>
      </c>
      <c r="L46" s="22">
        <v>21</v>
      </c>
      <c r="M46" s="23">
        <f t="shared" si="3"/>
        <v>330</v>
      </c>
      <c r="N46" s="21">
        <f t="shared" si="4"/>
        <v>609</v>
      </c>
      <c r="O46" s="22">
        <f t="shared" si="5"/>
        <v>510</v>
      </c>
      <c r="P46" s="22">
        <f t="shared" si="6"/>
        <v>35</v>
      </c>
      <c r="Q46" s="23">
        <f t="shared" si="7"/>
        <v>1154</v>
      </c>
    </row>
    <row r="47" spans="1:17" s="1" customFormat="1" ht="12.75">
      <c r="A47" s="25" t="s">
        <v>11</v>
      </c>
      <c r="B47" s="26"/>
      <c r="C47" s="26"/>
      <c r="D47" s="26"/>
      <c r="E47" s="26"/>
      <c r="F47" s="35">
        <f t="shared" ref="F47:Q47" si="8">SUM(F17:F46)</f>
        <v>70449</v>
      </c>
      <c r="G47" s="27">
        <f t="shared" si="8"/>
        <v>29459</v>
      </c>
      <c r="H47" s="27">
        <f t="shared" si="8"/>
        <v>8870</v>
      </c>
      <c r="I47" s="34">
        <f t="shared" si="8"/>
        <v>108778</v>
      </c>
      <c r="J47" s="35">
        <f t="shared" si="8"/>
        <v>49991</v>
      </c>
      <c r="K47" s="27">
        <f t="shared" si="8"/>
        <v>14625</v>
      </c>
      <c r="L47" s="27">
        <f t="shared" si="8"/>
        <v>10259</v>
      </c>
      <c r="M47" s="34">
        <f t="shared" si="8"/>
        <v>74875</v>
      </c>
      <c r="N47" s="35">
        <f t="shared" si="8"/>
        <v>120440</v>
      </c>
      <c r="O47" s="27">
        <f t="shared" si="8"/>
        <v>44084</v>
      </c>
      <c r="P47" s="27">
        <f t="shared" si="8"/>
        <v>19129</v>
      </c>
      <c r="Q47" s="34">
        <f t="shared" si="8"/>
        <v>183653</v>
      </c>
    </row>
    <row r="48" spans="1:17" s="1" customFormat="1" ht="12.75">
      <c r="A48" s="13" t="s">
        <v>79</v>
      </c>
      <c r="B48" s="14"/>
      <c r="C48" s="14"/>
      <c r="D48" s="14"/>
      <c r="E48" s="14"/>
      <c r="F48" s="16"/>
      <c r="G48" s="17"/>
      <c r="H48" s="17"/>
      <c r="I48" s="18"/>
      <c r="J48" s="16"/>
      <c r="K48" s="17"/>
      <c r="L48" s="17"/>
      <c r="M48" s="18"/>
      <c r="N48" s="16"/>
      <c r="O48" s="17"/>
      <c r="P48" s="17"/>
      <c r="Q48" s="18"/>
    </row>
    <row r="49" spans="1:17" s="1" customFormat="1" ht="12.75">
      <c r="A49" s="19" t="s">
        <v>78</v>
      </c>
      <c r="B49" s="32"/>
      <c r="C49" s="32"/>
      <c r="D49" s="32"/>
      <c r="E49" s="32"/>
      <c r="F49" s="21">
        <v>357</v>
      </c>
      <c r="G49" s="22">
        <v>405</v>
      </c>
      <c r="H49" s="22">
        <v>0</v>
      </c>
      <c r="I49" s="23">
        <f>SUM(F49:H49)</f>
        <v>762</v>
      </c>
      <c r="J49" s="21">
        <v>460</v>
      </c>
      <c r="K49" s="22">
        <v>437</v>
      </c>
      <c r="L49" s="22">
        <v>0</v>
      </c>
      <c r="M49" s="23">
        <f>SUM(J49:L49)</f>
        <v>897</v>
      </c>
      <c r="N49" s="21">
        <f t="shared" ref="N49:P51" si="9">SUM(F49,J49)</f>
        <v>817</v>
      </c>
      <c r="O49" s="22">
        <f t="shared" si="9"/>
        <v>842</v>
      </c>
      <c r="P49" s="22">
        <f t="shared" si="9"/>
        <v>0</v>
      </c>
      <c r="Q49" s="23">
        <f>SUM(N49:P49)</f>
        <v>1659</v>
      </c>
    </row>
    <row r="50" spans="1:17" s="1" customFormat="1" ht="12.75">
      <c r="A50" s="19" t="s">
        <v>77</v>
      </c>
      <c r="F50" s="21">
        <v>1627</v>
      </c>
      <c r="G50" s="22">
        <v>1097</v>
      </c>
      <c r="H50" s="22">
        <v>159</v>
      </c>
      <c r="I50" s="23">
        <f>SUM(F50:H50)</f>
        <v>2883</v>
      </c>
      <c r="J50" s="21">
        <v>1362</v>
      </c>
      <c r="K50" s="22">
        <v>908</v>
      </c>
      <c r="L50" s="22">
        <v>464</v>
      </c>
      <c r="M50" s="23">
        <f>SUM(J50:L50)</f>
        <v>2734</v>
      </c>
      <c r="N50" s="21">
        <f t="shared" si="9"/>
        <v>2989</v>
      </c>
      <c r="O50" s="22">
        <f t="shared" si="9"/>
        <v>2005</v>
      </c>
      <c r="P50" s="22">
        <f t="shared" si="9"/>
        <v>623</v>
      </c>
      <c r="Q50" s="23">
        <f>SUM(N50:P50)</f>
        <v>5617</v>
      </c>
    </row>
    <row r="51" spans="1:17" s="1" customFormat="1" ht="12.75">
      <c r="A51" s="19" t="s">
        <v>76</v>
      </c>
      <c r="F51" s="21">
        <v>1064</v>
      </c>
      <c r="G51" s="22">
        <v>451</v>
      </c>
      <c r="H51" s="22">
        <v>76</v>
      </c>
      <c r="I51" s="23">
        <f>SUM(F51:H51)</f>
        <v>1591</v>
      </c>
      <c r="J51" s="21">
        <v>1251</v>
      </c>
      <c r="K51" s="22">
        <v>747</v>
      </c>
      <c r="L51" s="22">
        <v>695</v>
      </c>
      <c r="M51" s="23">
        <f>SUM(J51:L51)</f>
        <v>2693</v>
      </c>
      <c r="N51" s="21">
        <f t="shared" si="9"/>
        <v>2315</v>
      </c>
      <c r="O51" s="22">
        <f t="shared" si="9"/>
        <v>1198</v>
      </c>
      <c r="P51" s="22">
        <f t="shared" si="9"/>
        <v>771</v>
      </c>
      <c r="Q51" s="23">
        <f>SUM(N51:P51)</f>
        <v>4284</v>
      </c>
    </row>
    <row r="52" spans="1:17" s="1" customFormat="1" ht="12.75">
      <c r="A52" s="25" t="s">
        <v>11</v>
      </c>
      <c r="B52" s="26"/>
      <c r="C52" s="26"/>
      <c r="D52" s="26"/>
      <c r="E52" s="26"/>
      <c r="F52" s="28">
        <f t="shared" ref="F52:Q52" si="10">SUM(F49:F51)</f>
        <v>3048</v>
      </c>
      <c r="G52" s="29">
        <f t="shared" si="10"/>
        <v>1953</v>
      </c>
      <c r="H52" s="29">
        <f t="shared" si="10"/>
        <v>235</v>
      </c>
      <c r="I52" s="30">
        <f t="shared" si="10"/>
        <v>5236</v>
      </c>
      <c r="J52" s="28">
        <f t="shared" si="10"/>
        <v>3073</v>
      </c>
      <c r="K52" s="29">
        <f t="shared" si="10"/>
        <v>2092</v>
      </c>
      <c r="L52" s="29">
        <f t="shared" si="10"/>
        <v>1159</v>
      </c>
      <c r="M52" s="30">
        <f t="shared" si="10"/>
        <v>6324</v>
      </c>
      <c r="N52" s="30">
        <f t="shared" si="10"/>
        <v>6121</v>
      </c>
      <c r="O52" s="29">
        <f t="shared" si="10"/>
        <v>4045</v>
      </c>
      <c r="P52" s="29">
        <f t="shared" si="10"/>
        <v>1394</v>
      </c>
      <c r="Q52" s="30">
        <f t="shared" si="10"/>
        <v>11560</v>
      </c>
    </row>
    <row r="53" spans="1:17" s="1" customFormat="1" ht="12.75">
      <c r="A53" s="13" t="s">
        <v>33</v>
      </c>
      <c r="B53" s="14"/>
      <c r="C53" s="14"/>
      <c r="D53" s="14"/>
      <c r="E53" s="14"/>
      <c r="F53" s="16"/>
      <c r="G53" s="17"/>
      <c r="H53" s="17"/>
      <c r="I53" s="18"/>
      <c r="J53" s="16"/>
      <c r="K53" s="17"/>
      <c r="L53" s="17"/>
      <c r="M53" s="18"/>
      <c r="N53" s="16"/>
      <c r="O53" s="17"/>
      <c r="P53" s="17"/>
      <c r="Q53" s="18"/>
    </row>
    <row r="54" spans="1:17" s="1" customFormat="1" ht="12.75">
      <c r="A54" s="19" t="s">
        <v>75</v>
      </c>
      <c r="F54" s="21">
        <v>1575</v>
      </c>
      <c r="G54" s="22">
        <v>1338</v>
      </c>
      <c r="H54" s="22">
        <v>835</v>
      </c>
      <c r="I54" s="23">
        <f t="shared" ref="I54:I61" si="11">SUM(F54:H54)</f>
        <v>3748</v>
      </c>
      <c r="J54" s="21">
        <v>2001</v>
      </c>
      <c r="K54" s="22">
        <v>1578</v>
      </c>
      <c r="L54" s="22">
        <v>1019</v>
      </c>
      <c r="M54" s="23">
        <f t="shared" ref="M54:M61" si="12">SUM(J54:L54)</f>
        <v>4598</v>
      </c>
      <c r="N54" s="21">
        <f t="shared" ref="N54:P61" si="13">SUM(F54,J54)</f>
        <v>3576</v>
      </c>
      <c r="O54" s="22">
        <f t="shared" si="13"/>
        <v>2916</v>
      </c>
      <c r="P54" s="22">
        <f t="shared" si="13"/>
        <v>1854</v>
      </c>
      <c r="Q54" s="23">
        <f t="shared" ref="Q54:Q61" si="14">SUM(N54:P54)</f>
        <v>8346</v>
      </c>
    </row>
    <row r="55" spans="1:17" s="1" customFormat="1" ht="12.75">
      <c r="A55" s="19" t="s">
        <v>74</v>
      </c>
      <c r="F55" s="21">
        <v>1859</v>
      </c>
      <c r="G55" s="22">
        <v>878</v>
      </c>
      <c r="H55" s="22">
        <v>671</v>
      </c>
      <c r="I55" s="23">
        <f t="shared" si="11"/>
        <v>3408</v>
      </c>
      <c r="J55" s="21">
        <v>2195</v>
      </c>
      <c r="K55" s="22">
        <v>1011</v>
      </c>
      <c r="L55" s="22">
        <v>1022</v>
      </c>
      <c r="M55" s="23">
        <f t="shared" si="12"/>
        <v>4228</v>
      </c>
      <c r="N55" s="21">
        <f t="shared" si="13"/>
        <v>4054</v>
      </c>
      <c r="O55" s="22">
        <f t="shared" si="13"/>
        <v>1889</v>
      </c>
      <c r="P55" s="22">
        <f t="shared" si="13"/>
        <v>1693</v>
      </c>
      <c r="Q55" s="23">
        <f t="shared" si="14"/>
        <v>7636</v>
      </c>
    </row>
    <row r="56" spans="1:17" s="1" customFormat="1" ht="12.75">
      <c r="A56" s="19" t="s">
        <v>73</v>
      </c>
      <c r="F56" s="21">
        <v>0</v>
      </c>
      <c r="G56" s="22">
        <v>77</v>
      </c>
      <c r="H56" s="22">
        <v>0</v>
      </c>
      <c r="I56" s="23">
        <f t="shared" si="11"/>
        <v>77</v>
      </c>
      <c r="J56" s="21">
        <v>0</v>
      </c>
      <c r="K56" s="22">
        <v>77</v>
      </c>
      <c r="L56" s="22">
        <v>0</v>
      </c>
      <c r="M56" s="23">
        <f t="shared" si="12"/>
        <v>77</v>
      </c>
      <c r="N56" s="21">
        <f t="shared" si="13"/>
        <v>0</v>
      </c>
      <c r="O56" s="22">
        <f t="shared" si="13"/>
        <v>154</v>
      </c>
      <c r="P56" s="22">
        <f t="shared" si="13"/>
        <v>0</v>
      </c>
      <c r="Q56" s="23">
        <f t="shared" si="14"/>
        <v>154</v>
      </c>
    </row>
    <row r="57" spans="1:17" s="1" customFormat="1" ht="12.75">
      <c r="A57" s="19" t="s">
        <v>72</v>
      </c>
      <c r="F57" s="21">
        <v>765</v>
      </c>
      <c r="G57" s="22">
        <v>495</v>
      </c>
      <c r="H57" s="22">
        <v>190</v>
      </c>
      <c r="I57" s="23">
        <f t="shared" si="11"/>
        <v>1450</v>
      </c>
      <c r="J57" s="21">
        <v>1053</v>
      </c>
      <c r="K57" s="22">
        <v>501</v>
      </c>
      <c r="L57" s="22">
        <v>71</v>
      </c>
      <c r="M57" s="23">
        <f t="shared" si="12"/>
        <v>1625</v>
      </c>
      <c r="N57" s="21">
        <f t="shared" si="13"/>
        <v>1818</v>
      </c>
      <c r="O57" s="22">
        <f t="shared" si="13"/>
        <v>996</v>
      </c>
      <c r="P57" s="22">
        <f t="shared" si="13"/>
        <v>261</v>
      </c>
      <c r="Q57" s="23">
        <f t="shared" si="14"/>
        <v>3075</v>
      </c>
    </row>
    <row r="58" spans="1:17" s="1" customFormat="1" ht="12.75">
      <c r="A58" s="19" t="s">
        <v>34</v>
      </c>
      <c r="F58" s="21">
        <v>675</v>
      </c>
      <c r="G58" s="22">
        <v>1134</v>
      </c>
      <c r="H58" s="22">
        <v>603</v>
      </c>
      <c r="I58" s="23">
        <f t="shared" si="11"/>
        <v>2412</v>
      </c>
      <c r="J58" s="21">
        <v>738</v>
      </c>
      <c r="K58" s="22">
        <v>1783</v>
      </c>
      <c r="L58" s="22">
        <v>698</v>
      </c>
      <c r="M58" s="23">
        <f t="shared" si="12"/>
        <v>3219</v>
      </c>
      <c r="N58" s="21">
        <f t="shared" si="13"/>
        <v>1413</v>
      </c>
      <c r="O58" s="22">
        <f t="shared" si="13"/>
        <v>2917</v>
      </c>
      <c r="P58" s="22">
        <f t="shared" si="13"/>
        <v>1301</v>
      </c>
      <c r="Q58" s="23">
        <f t="shared" si="14"/>
        <v>5631</v>
      </c>
    </row>
    <row r="59" spans="1:17" s="1" customFormat="1" ht="12.75">
      <c r="A59" s="19" t="s">
        <v>71</v>
      </c>
      <c r="F59" s="21">
        <v>39</v>
      </c>
      <c r="G59" s="22">
        <v>2474</v>
      </c>
      <c r="H59" s="22">
        <v>420</v>
      </c>
      <c r="I59" s="23">
        <f t="shared" si="11"/>
        <v>2933</v>
      </c>
      <c r="J59" s="21">
        <v>78</v>
      </c>
      <c r="K59" s="22">
        <v>3012</v>
      </c>
      <c r="L59" s="22">
        <v>448</v>
      </c>
      <c r="M59" s="23">
        <f t="shared" si="12"/>
        <v>3538</v>
      </c>
      <c r="N59" s="21">
        <f t="shared" si="13"/>
        <v>117</v>
      </c>
      <c r="O59" s="22">
        <f t="shared" si="13"/>
        <v>5486</v>
      </c>
      <c r="P59" s="22">
        <f t="shared" si="13"/>
        <v>868</v>
      </c>
      <c r="Q59" s="23">
        <f t="shared" si="14"/>
        <v>6471</v>
      </c>
    </row>
    <row r="60" spans="1:17" s="1" customFormat="1" ht="12.75">
      <c r="A60" s="19" t="s">
        <v>70</v>
      </c>
      <c r="F60" s="21">
        <v>1353</v>
      </c>
      <c r="G60" s="22">
        <v>1020</v>
      </c>
      <c r="H60" s="22">
        <v>593</v>
      </c>
      <c r="I60" s="23">
        <f t="shared" si="11"/>
        <v>2966</v>
      </c>
      <c r="J60" s="21">
        <v>1431</v>
      </c>
      <c r="K60" s="22">
        <v>1107</v>
      </c>
      <c r="L60" s="22">
        <v>662</v>
      </c>
      <c r="M60" s="23">
        <f t="shared" si="12"/>
        <v>3200</v>
      </c>
      <c r="N60" s="21">
        <f t="shared" si="13"/>
        <v>2784</v>
      </c>
      <c r="O60" s="22">
        <f t="shared" si="13"/>
        <v>2127</v>
      </c>
      <c r="P60" s="22">
        <f t="shared" si="13"/>
        <v>1255</v>
      </c>
      <c r="Q60" s="23">
        <f t="shared" si="14"/>
        <v>6166</v>
      </c>
    </row>
    <row r="61" spans="1:17" s="1" customFormat="1" ht="12.75">
      <c r="A61" s="19" t="s">
        <v>35</v>
      </c>
      <c r="F61" s="21">
        <v>0</v>
      </c>
      <c r="G61" s="22">
        <v>2714</v>
      </c>
      <c r="H61" s="22">
        <v>146</v>
      </c>
      <c r="I61" s="23">
        <f t="shared" si="11"/>
        <v>2860</v>
      </c>
      <c r="J61" s="21">
        <v>0</v>
      </c>
      <c r="K61" s="22">
        <v>3576</v>
      </c>
      <c r="L61" s="22">
        <v>242</v>
      </c>
      <c r="M61" s="23">
        <f t="shared" si="12"/>
        <v>3818</v>
      </c>
      <c r="N61" s="21">
        <f t="shared" si="13"/>
        <v>0</v>
      </c>
      <c r="O61" s="22">
        <f t="shared" si="13"/>
        <v>6290</v>
      </c>
      <c r="P61" s="22">
        <f t="shared" si="13"/>
        <v>388</v>
      </c>
      <c r="Q61" s="23">
        <f t="shared" si="14"/>
        <v>6678</v>
      </c>
    </row>
    <row r="62" spans="1:17" s="1" customFormat="1" ht="12.75">
      <c r="A62" s="25" t="s">
        <v>11</v>
      </c>
      <c r="B62" s="26"/>
      <c r="C62" s="26"/>
      <c r="D62" s="26"/>
      <c r="E62" s="26"/>
      <c r="F62" s="35">
        <f t="shared" ref="F62:Q62" si="15">SUM(F54:F61)</f>
        <v>6266</v>
      </c>
      <c r="G62" s="27">
        <f t="shared" si="15"/>
        <v>10130</v>
      </c>
      <c r="H62" s="27">
        <f t="shared" si="15"/>
        <v>3458</v>
      </c>
      <c r="I62" s="34">
        <f t="shared" si="15"/>
        <v>19854</v>
      </c>
      <c r="J62" s="35">
        <f t="shared" si="15"/>
        <v>7496</v>
      </c>
      <c r="K62" s="27">
        <f t="shared" si="15"/>
        <v>12645</v>
      </c>
      <c r="L62" s="27">
        <f t="shared" si="15"/>
        <v>4162</v>
      </c>
      <c r="M62" s="34">
        <f t="shared" si="15"/>
        <v>24303</v>
      </c>
      <c r="N62" s="35">
        <f t="shared" si="15"/>
        <v>13762</v>
      </c>
      <c r="O62" s="27">
        <f t="shared" si="15"/>
        <v>22775</v>
      </c>
      <c r="P62" s="27">
        <f t="shared" si="15"/>
        <v>7620</v>
      </c>
      <c r="Q62" s="34">
        <f t="shared" si="15"/>
        <v>44157</v>
      </c>
    </row>
    <row r="63" spans="1:17" s="1" customFormat="1" ht="12.75">
      <c r="A63" s="13" t="s">
        <v>69</v>
      </c>
      <c r="B63" s="14"/>
      <c r="C63" s="14"/>
      <c r="D63" s="14"/>
      <c r="E63" s="14"/>
      <c r="F63" s="16"/>
      <c r="G63" s="17"/>
      <c r="H63" s="17"/>
      <c r="I63" s="18"/>
      <c r="J63" s="16"/>
      <c r="K63" s="17"/>
      <c r="L63" s="17"/>
      <c r="M63" s="18"/>
      <c r="N63" s="16"/>
      <c r="O63" s="17"/>
      <c r="P63" s="17"/>
      <c r="Q63" s="18"/>
    </row>
    <row r="64" spans="1:17" s="1" customFormat="1" ht="12.75">
      <c r="A64" s="19" t="s">
        <v>68</v>
      </c>
      <c r="F64" s="21">
        <v>1119</v>
      </c>
      <c r="G64" s="22">
        <v>509</v>
      </c>
      <c r="H64" s="22">
        <v>64</v>
      </c>
      <c r="I64" s="23">
        <f>SUM(F64:H64)</f>
        <v>1692</v>
      </c>
      <c r="J64" s="21">
        <v>1010</v>
      </c>
      <c r="K64" s="22">
        <v>400</v>
      </c>
      <c r="L64" s="22">
        <v>257</v>
      </c>
      <c r="M64" s="23">
        <f>SUM(J64:L64)</f>
        <v>1667</v>
      </c>
      <c r="N64" s="21">
        <f t="shared" ref="N64:P65" si="16">SUM(F64,J64)</f>
        <v>2129</v>
      </c>
      <c r="O64" s="22">
        <f t="shared" si="16"/>
        <v>909</v>
      </c>
      <c r="P64" s="22">
        <f t="shared" si="16"/>
        <v>321</v>
      </c>
      <c r="Q64" s="23">
        <f>SUM(N64:P64)</f>
        <v>3359</v>
      </c>
    </row>
    <row r="65" spans="1:17" s="1" customFormat="1" ht="12.75">
      <c r="A65" s="19" t="s">
        <v>67</v>
      </c>
      <c r="F65" s="21">
        <v>42</v>
      </c>
      <c r="G65" s="22">
        <v>186</v>
      </c>
      <c r="H65" s="22">
        <v>69</v>
      </c>
      <c r="I65" s="23">
        <f>SUM(F65:H65)</f>
        <v>297</v>
      </c>
      <c r="J65" s="21">
        <v>33</v>
      </c>
      <c r="K65" s="22">
        <v>473</v>
      </c>
      <c r="L65" s="22">
        <v>495</v>
      </c>
      <c r="M65" s="23">
        <f>SUM(J65:L65)</f>
        <v>1001</v>
      </c>
      <c r="N65" s="21">
        <f t="shared" si="16"/>
        <v>75</v>
      </c>
      <c r="O65" s="22">
        <f t="shared" si="16"/>
        <v>659</v>
      </c>
      <c r="P65" s="22">
        <f t="shared" si="16"/>
        <v>564</v>
      </c>
      <c r="Q65" s="23">
        <f>SUM(N65:P65)</f>
        <v>1298</v>
      </c>
    </row>
    <row r="66" spans="1:17" s="1" customFormat="1" ht="12.75">
      <c r="A66" s="25" t="s">
        <v>11</v>
      </c>
      <c r="B66" s="26"/>
      <c r="C66" s="26"/>
      <c r="D66" s="26"/>
      <c r="E66" s="26"/>
      <c r="F66" s="35">
        <f t="shared" ref="F66:Q66" si="17">SUM(F64:F65)</f>
        <v>1161</v>
      </c>
      <c r="G66" s="27">
        <f t="shared" si="17"/>
        <v>695</v>
      </c>
      <c r="H66" s="27">
        <f t="shared" si="17"/>
        <v>133</v>
      </c>
      <c r="I66" s="34">
        <f t="shared" si="17"/>
        <v>1989</v>
      </c>
      <c r="J66" s="35">
        <f t="shared" si="17"/>
        <v>1043</v>
      </c>
      <c r="K66" s="27">
        <f t="shared" si="17"/>
        <v>873</v>
      </c>
      <c r="L66" s="27">
        <f t="shared" si="17"/>
        <v>752</v>
      </c>
      <c r="M66" s="34">
        <f t="shared" si="17"/>
        <v>2668</v>
      </c>
      <c r="N66" s="35">
        <f t="shared" si="17"/>
        <v>2204</v>
      </c>
      <c r="O66" s="35">
        <f t="shared" si="17"/>
        <v>1568</v>
      </c>
      <c r="P66" s="35">
        <f t="shared" si="17"/>
        <v>885</v>
      </c>
      <c r="Q66" s="34">
        <f t="shared" si="17"/>
        <v>4657</v>
      </c>
    </row>
    <row r="67" spans="1:17" s="1" customFormat="1" ht="12.75">
      <c r="A67" s="13" t="s">
        <v>18</v>
      </c>
      <c r="B67" s="14"/>
      <c r="C67" s="14"/>
      <c r="D67" s="14"/>
      <c r="E67" s="14"/>
      <c r="F67" s="48"/>
      <c r="G67" s="17"/>
      <c r="H67" s="17"/>
      <c r="I67" s="18"/>
      <c r="J67" s="16"/>
      <c r="K67" s="17"/>
      <c r="L67" s="17"/>
      <c r="M67" s="18"/>
      <c r="N67" s="16"/>
      <c r="O67" s="17"/>
      <c r="P67" s="17"/>
      <c r="Q67" s="18"/>
    </row>
    <row r="68" spans="1:17" s="1" customFormat="1" ht="12.75">
      <c r="A68" s="19" t="s">
        <v>19</v>
      </c>
      <c r="F68" s="21">
        <v>0</v>
      </c>
      <c r="G68" s="22">
        <v>135</v>
      </c>
      <c r="H68" s="22">
        <v>995</v>
      </c>
      <c r="I68" s="23">
        <f>SUM(F68:H68)</f>
        <v>1130</v>
      </c>
      <c r="J68" s="21">
        <v>0</v>
      </c>
      <c r="K68" s="22">
        <v>78</v>
      </c>
      <c r="L68" s="22">
        <v>527</v>
      </c>
      <c r="M68" s="23">
        <f>SUM(J68:L68)</f>
        <v>605</v>
      </c>
      <c r="N68" s="21">
        <f t="shared" ref="N68:P70" si="18">SUM(F68,J68)</f>
        <v>0</v>
      </c>
      <c r="O68" s="22">
        <f t="shared" si="18"/>
        <v>213</v>
      </c>
      <c r="P68" s="22">
        <f t="shared" si="18"/>
        <v>1522</v>
      </c>
      <c r="Q68" s="23">
        <f>SUM(N68:P68)</f>
        <v>1735</v>
      </c>
    </row>
    <row r="69" spans="1:17" s="1" customFormat="1" ht="12.75">
      <c r="A69" s="19" t="s">
        <v>20</v>
      </c>
      <c r="F69" s="21">
        <v>472</v>
      </c>
      <c r="G69" s="22">
        <v>591</v>
      </c>
      <c r="H69" s="22">
        <v>1009</v>
      </c>
      <c r="I69" s="23">
        <f>SUM(F69:H69)</f>
        <v>2072</v>
      </c>
      <c r="J69" s="21">
        <v>346</v>
      </c>
      <c r="K69" s="22">
        <v>398</v>
      </c>
      <c r="L69" s="22">
        <v>308</v>
      </c>
      <c r="M69" s="23">
        <f>SUM(J69:L69)</f>
        <v>1052</v>
      </c>
      <c r="N69" s="21">
        <f t="shared" si="18"/>
        <v>818</v>
      </c>
      <c r="O69" s="22">
        <f t="shared" si="18"/>
        <v>989</v>
      </c>
      <c r="P69" s="22">
        <f t="shared" si="18"/>
        <v>1317</v>
      </c>
      <c r="Q69" s="23">
        <f>SUM(N69:P69)</f>
        <v>3124</v>
      </c>
    </row>
    <row r="70" spans="1:17" s="1" customFormat="1" ht="12.75">
      <c r="A70" s="19" t="s">
        <v>21</v>
      </c>
      <c r="F70" s="21">
        <v>30</v>
      </c>
      <c r="G70" s="22">
        <v>1194</v>
      </c>
      <c r="H70" s="22">
        <v>306</v>
      </c>
      <c r="I70" s="23">
        <f>SUM(F70:H70)</f>
        <v>1530</v>
      </c>
      <c r="J70" s="21">
        <v>27</v>
      </c>
      <c r="K70" s="22">
        <v>781</v>
      </c>
      <c r="L70" s="22">
        <v>76</v>
      </c>
      <c r="M70" s="23">
        <f>SUM(J70:L70)</f>
        <v>884</v>
      </c>
      <c r="N70" s="21">
        <f t="shared" si="18"/>
        <v>57</v>
      </c>
      <c r="O70" s="22">
        <f t="shared" si="18"/>
        <v>1975</v>
      </c>
      <c r="P70" s="22">
        <f t="shared" si="18"/>
        <v>382</v>
      </c>
      <c r="Q70" s="23">
        <f>SUM(N70:P70)</f>
        <v>2414</v>
      </c>
    </row>
    <row r="71" spans="1:17" s="1" customFormat="1" ht="12.75">
      <c r="A71" s="25" t="s">
        <v>11</v>
      </c>
      <c r="B71" s="26"/>
      <c r="C71" s="26"/>
      <c r="D71" s="26"/>
      <c r="E71" s="26"/>
      <c r="F71" s="35">
        <f t="shared" ref="F71:Q71" si="19">SUM(F68:F70)</f>
        <v>502</v>
      </c>
      <c r="G71" s="27">
        <f t="shared" si="19"/>
        <v>1920</v>
      </c>
      <c r="H71" s="27">
        <f t="shared" si="19"/>
        <v>2310</v>
      </c>
      <c r="I71" s="34">
        <f t="shared" si="19"/>
        <v>4732</v>
      </c>
      <c r="J71" s="35">
        <f t="shared" si="19"/>
        <v>373</v>
      </c>
      <c r="K71" s="27">
        <f t="shared" si="19"/>
        <v>1257</v>
      </c>
      <c r="L71" s="27">
        <f t="shared" si="19"/>
        <v>911</v>
      </c>
      <c r="M71" s="34">
        <f t="shared" si="19"/>
        <v>2541</v>
      </c>
      <c r="N71" s="35">
        <f t="shared" si="19"/>
        <v>875</v>
      </c>
      <c r="O71" s="27">
        <f t="shared" si="19"/>
        <v>3177</v>
      </c>
      <c r="P71" s="27">
        <f t="shared" si="19"/>
        <v>3221</v>
      </c>
      <c r="Q71" s="34">
        <f t="shared" si="19"/>
        <v>7273</v>
      </c>
    </row>
    <row r="72" spans="1:17" s="1" customFormat="1" ht="12.75">
      <c r="A72" s="13" t="s">
        <v>22</v>
      </c>
      <c r="B72" s="14"/>
      <c r="C72" s="14"/>
      <c r="D72" s="14"/>
      <c r="E72" s="14"/>
      <c r="F72" s="48"/>
      <c r="G72" s="17"/>
      <c r="H72" s="17"/>
      <c r="I72" s="18"/>
      <c r="J72" s="16"/>
      <c r="K72" s="17"/>
      <c r="L72" s="17"/>
      <c r="M72" s="18"/>
      <c r="N72" s="16"/>
      <c r="O72" s="17"/>
      <c r="P72" s="17"/>
      <c r="Q72" s="18"/>
    </row>
    <row r="73" spans="1:17" s="1" customFormat="1" ht="12.75">
      <c r="A73" s="19" t="s">
        <v>66</v>
      </c>
      <c r="F73" s="21">
        <v>769</v>
      </c>
      <c r="G73" s="22">
        <v>2018</v>
      </c>
      <c r="H73" s="22">
        <v>369</v>
      </c>
      <c r="I73" s="23">
        <f t="shared" ref="I73:I81" si="20">SUM(F73:H73)</f>
        <v>3156</v>
      </c>
      <c r="J73" s="21">
        <v>439</v>
      </c>
      <c r="K73" s="22">
        <v>1027</v>
      </c>
      <c r="L73" s="22">
        <v>402</v>
      </c>
      <c r="M73" s="23">
        <f t="shared" ref="M73:M81" si="21">SUM(J73:L73)</f>
        <v>1868</v>
      </c>
      <c r="N73" s="21">
        <f t="shared" ref="N73:N81" si="22">SUM(F73,J73)</f>
        <v>1208</v>
      </c>
      <c r="O73" s="22">
        <f t="shared" ref="O73:O81" si="23">SUM(G73,K73)</f>
        <v>3045</v>
      </c>
      <c r="P73" s="22">
        <f t="shared" ref="P73:P81" si="24">SUM(H73,L73)</f>
        <v>771</v>
      </c>
      <c r="Q73" s="23">
        <f t="shared" ref="Q73:Q81" si="25">SUM(N73:P73)</f>
        <v>5024</v>
      </c>
    </row>
    <row r="74" spans="1:17" s="1" customFormat="1" ht="12.75">
      <c r="A74" s="19" t="s">
        <v>65</v>
      </c>
      <c r="F74" s="21">
        <v>114</v>
      </c>
      <c r="G74" s="22">
        <v>569</v>
      </c>
      <c r="H74" s="22">
        <v>106</v>
      </c>
      <c r="I74" s="23">
        <f t="shared" si="20"/>
        <v>789</v>
      </c>
      <c r="J74" s="21">
        <v>57</v>
      </c>
      <c r="K74" s="22">
        <v>340</v>
      </c>
      <c r="L74" s="22">
        <v>172</v>
      </c>
      <c r="M74" s="23">
        <f t="shared" si="21"/>
        <v>569</v>
      </c>
      <c r="N74" s="21">
        <f t="shared" si="22"/>
        <v>171</v>
      </c>
      <c r="O74" s="22">
        <f t="shared" si="23"/>
        <v>909</v>
      </c>
      <c r="P74" s="22">
        <f t="shared" si="24"/>
        <v>278</v>
      </c>
      <c r="Q74" s="23">
        <f t="shared" si="25"/>
        <v>1358</v>
      </c>
    </row>
    <row r="75" spans="1:17" s="1" customFormat="1" ht="12.75">
      <c r="A75" s="19" t="s">
        <v>64</v>
      </c>
      <c r="F75" s="21">
        <v>102</v>
      </c>
      <c r="G75" s="22">
        <v>415</v>
      </c>
      <c r="H75" s="22">
        <v>150</v>
      </c>
      <c r="I75" s="23">
        <f t="shared" si="20"/>
        <v>667</v>
      </c>
      <c r="J75" s="21">
        <v>42</v>
      </c>
      <c r="K75" s="22">
        <v>263</v>
      </c>
      <c r="L75" s="22">
        <v>398</v>
      </c>
      <c r="M75" s="23">
        <f t="shared" si="21"/>
        <v>703</v>
      </c>
      <c r="N75" s="21">
        <f t="shared" si="22"/>
        <v>144</v>
      </c>
      <c r="O75" s="22">
        <f t="shared" si="23"/>
        <v>678</v>
      </c>
      <c r="P75" s="22">
        <f t="shared" si="24"/>
        <v>548</v>
      </c>
      <c r="Q75" s="23">
        <f t="shared" si="25"/>
        <v>1370</v>
      </c>
    </row>
    <row r="76" spans="1:17" s="1" customFormat="1" ht="12.75">
      <c r="A76" s="19" t="s">
        <v>63</v>
      </c>
      <c r="F76" s="21">
        <v>351</v>
      </c>
      <c r="G76" s="22">
        <v>1084</v>
      </c>
      <c r="H76" s="22">
        <v>260</v>
      </c>
      <c r="I76" s="23">
        <f t="shared" si="20"/>
        <v>1695</v>
      </c>
      <c r="J76" s="21">
        <v>264</v>
      </c>
      <c r="K76" s="22">
        <v>430</v>
      </c>
      <c r="L76" s="22">
        <v>660</v>
      </c>
      <c r="M76" s="23">
        <f t="shared" si="21"/>
        <v>1354</v>
      </c>
      <c r="N76" s="21">
        <f t="shared" si="22"/>
        <v>615</v>
      </c>
      <c r="O76" s="22">
        <f t="shared" si="23"/>
        <v>1514</v>
      </c>
      <c r="P76" s="22">
        <f t="shared" si="24"/>
        <v>920</v>
      </c>
      <c r="Q76" s="23">
        <f t="shared" si="25"/>
        <v>3049</v>
      </c>
    </row>
    <row r="77" spans="1:17" s="1" customFormat="1" ht="12.75">
      <c r="A77" s="19" t="s">
        <v>62</v>
      </c>
      <c r="F77" s="21">
        <v>2854</v>
      </c>
      <c r="G77" s="22">
        <v>2127</v>
      </c>
      <c r="H77" s="22">
        <v>467</v>
      </c>
      <c r="I77" s="23">
        <f t="shared" si="20"/>
        <v>5448</v>
      </c>
      <c r="J77" s="21">
        <v>911</v>
      </c>
      <c r="K77" s="22">
        <v>925</v>
      </c>
      <c r="L77" s="22">
        <v>641</v>
      </c>
      <c r="M77" s="23">
        <f t="shared" si="21"/>
        <v>2477</v>
      </c>
      <c r="N77" s="21">
        <f t="shared" si="22"/>
        <v>3765</v>
      </c>
      <c r="O77" s="22">
        <f t="shared" si="23"/>
        <v>3052</v>
      </c>
      <c r="P77" s="22">
        <f t="shared" si="24"/>
        <v>1108</v>
      </c>
      <c r="Q77" s="23">
        <f t="shared" si="25"/>
        <v>7925</v>
      </c>
    </row>
    <row r="78" spans="1:17" s="1" customFormat="1" ht="12.75">
      <c r="A78" s="19" t="s">
        <v>23</v>
      </c>
      <c r="F78" s="21">
        <v>781</v>
      </c>
      <c r="G78" s="22">
        <v>1749</v>
      </c>
      <c r="H78" s="22">
        <v>423</v>
      </c>
      <c r="I78" s="23">
        <f t="shared" si="20"/>
        <v>2953</v>
      </c>
      <c r="J78" s="21">
        <v>220</v>
      </c>
      <c r="K78" s="22">
        <v>397</v>
      </c>
      <c r="L78" s="22">
        <v>428</v>
      </c>
      <c r="M78" s="23">
        <f t="shared" si="21"/>
        <v>1045</v>
      </c>
      <c r="N78" s="21">
        <f t="shared" si="22"/>
        <v>1001</v>
      </c>
      <c r="O78" s="22">
        <f t="shared" si="23"/>
        <v>2146</v>
      </c>
      <c r="P78" s="22">
        <f t="shared" si="24"/>
        <v>851</v>
      </c>
      <c r="Q78" s="23">
        <f t="shared" si="25"/>
        <v>3998</v>
      </c>
    </row>
    <row r="79" spans="1:17" s="1" customFormat="1" ht="12.75">
      <c r="A79" s="19" t="s">
        <v>61</v>
      </c>
      <c r="F79" s="21">
        <v>0</v>
      </c>
      <c r="G79" s="22">
        <v>84</v>
      </c>
      <c r="H79" s="22">
        <v>167</v>
      </c>
      <c r="I79" s="23">
        <f t="shared" si="20"/>
        <v>251</v>
      </c>
      <c r="J79" s="21">
        <v>0</v>
      </c>
      <c r="K79" s="22">
        <v>216</v>
      </c>
      <c r="L79" s="22">
        <v>479</v>
      </c>
      <c r="M79" s="23">
        <f t="shared" si="21"/>
        <v>695</v>
      </c>
      <c r="N79" s="21">
        <f t="shared" si="22"/>
        <v>0</v>
      </c>
      <c r="O79" s="22">
        <f t="shared" si="23"/>
        <v>300</v>
      </c>
      <c r="P79" s="22">
        <f t="shared" si="24"/>
        <v>646</v>
      </c>
      <c r="Q79" s="23">
        <f t="shared" si="25"/>
        <v>946</v>
      </c>
    </row>
    <row r="80" spans="1:17" s="1" customFormat="1" ht="12.75">
      <c r="A80" s="19" t="s">
        <v>60</v>
      </c>
      <c r="F80" s="21">
        <v>63</v>
      </c>
      <c r="G80" s="22">
        <v>717</v>
      </c>
      <c r="H80" s="22">
        <v>217</v>
      </c>
      <c r="I80" s="23">
        <f t="shared" si="20"/>
        <v>997</v>
      </c>
      <c r="J80" s="21">
        <v>63</v>
      </c>
      <c r="K80" s="22">
        <v>433</v>
      </c>
      <c r="L80" s="22">
        <v>480</v>
      </c>
      <c r="M80" s="23">
        <f t="shared" si="21"/>
        <v>976</v>
      </c>
      <c r="N80" s="21">
        <f t="shared" si="22"/>
        <v>126</v>
      </c>
      <c r="O80" s="22">
        <f t="shared" si="23"/>
        <v>1150</v>
      </c>
      <c r="P80" s="22">
        <f t="shared" si="24"/>
        <v>697</v>
      </c>
      <c r="Q80" s="23">
        <f t="shared" si="25"/>
        <v>1973</v>
      </c>
    </row>
    <row r="81" spans="1:17" s="1" customFormat="1" ht="12.75">
      <c r="A81" s="19" t="s">
        <v>59</v>
      </c>
      <c r="F81" s="21">
        <v>1220</v>
      </c>
      <c r="G81" s="22">
        <v>292</v>
      </c>
      <c r="H81" s="22">
        <v>2</v>
      </c>
      <c r="I81" s="23">
        <f t="shared" si="20"/>
        <v>1514</v>
      </c>
      <c r="J81" s="21">
        <v>660</v>
      </c>
      <c r="K81" s="22">
        <v>339</v>
      </c>
      <c r="L81" s="22">
        <v>4</v>
      </c>
      <c r="M81" s="23">
        <f t="shared" si="21"/>
        <v>1003</v>
      </c>
      <c r="N81" s="21">
        <f t="shared" si="22"/>
        <v>1880</v>
      </c>
      <c r="O81" s="22">
        <f t="shared" si="23"/>
        <v>631</v>
      </c>
      <c r="P81" s="22">
        <f t="shared" si="24"/>
        <v>6</v>
      </c>
      <c r="Q81" s="23">
        <f t="shared" si="25"/>
        <v>2517</v>
      </c>
    </row>
    <row r="82" spans="1:17" s="1" customFormat="1" ht="12.75">
      <c r="A82" s="25" t="s">
        <v>11</v>
      </c>
      <c r="B82" s="26"/>
      <c r="C82" s="26"/>
      <c r="D82" s="26"/>
      <c r="E82" s="26"/>
      <c r="F82" s="35">
        <f t="shared" ref="F82:Q82" si="26">SUM(F73:F81)</f>
        <v>6254</v>
      </c>
      <c r="G82" s="27">
        <f t="shared" si="26"/>
        <v>9055</v>
      </c>
      <c r="H82" s="27">
        <f t="shared" si="26"/>
        <v>2161</v>
      </c>
      <c r="I82" s="34">
        <f t="shared" si="26"/>
        <v>17470</v>
      </c>
      <c r="J82" s="35">
        <f t="shared" si="26"/>
        <v>2656</v>
      </c>
      <c r="K82" s="27">
        <f t="shared" si="26"/>
        <v>4370</v>
      </c>
      <c r="L82" s="27">
        <f t="shared" si="26"/>
        <v>3664</v>
      </c>
      <c r="M82" s="34">
        <f t="shared" si="26"/>
        <v>10690</v>
      </c>
      <c r="N82" s="35">
        <f t="shared" si="26"/>
        <v>8910</v>
      </c>
      <c r="O82" s="27">
        <f t="shared" si="26"/>
        <v>13425</v>
      </c>
      <c r="P82" s="27">
        <f t="shared" si="26"/>
        <v>5825</v>
      </c>
      <c r="Q82" s="34">
        <f t="shared" si="26"/>
        <v>28160</v>
      </c>
    </row>
    <row r="83" spans="1:17" s="1" customFormat="1" ht="12.75">
      <c r="A83" s="13" t="s">
        <v>36</v>
      </c>
      <c r="B83" s="14"/>
      <c r="C83" s="14"/>
      <c r="D83" s="14"/>
      <c r="E83" s="14"/>
      <c r="F83" s="48"/>
      <c r="G83" s="17"/>
      <c r="H83" s="17"/>
      <c r="I83" s="18"/>
      <c r="J83" s="16"/>
      <c r="K83" s="17"/>
      <c r="L83" s="17"/>
      <c r="M83" s="18"/>
      <c r="N83" s="16"/>
      <c r="O83" s="17"/>
      <c r="P83" s="17"/>
      <c r="Q83" s="18"/>
    </row>
    <row r="84" spans="1:17" s="1" customFormat="1" ht="12.75">
      <c r="A84" s="19" t="s">
        <v>58</v>
      </c>
      <c r="F84" s="21">
        <v>735</v>
      </c>
      <c r="G84" s="22">
        <v>720</v>
      </c>
      <c r="H84" s="22">
        <v>115</v>
      </c>
      <c r="I84" s="23">
        <f t="shared" ref="I84:I92" si="27">SUM(F84:H84)</f>
        <v>1570</v>
      </c>
      <c r="J84" s="21">
        <v>279</v>
      </c>
      <c r="K84" s="22">
        <v>227</v>
      </c>
      <c r="L84" s="22">
        <v>465</v>
      </c>
      <c r="M84" s="23">
        <f t="shared" ref="M84:M92" si="28">SUM(J84:L84)</f>
        <v>971</v>
      </c>
      <c r="N84" s="21">
        <f t="shared" ref="N84:N92" si="29">SUM(F84,J84)</f>
        <v>1014</v>
      </c>
      <c r="O84" s="22">
        <f t="shared" ref="O84:O92" si="30">SUM(G84,K84)</f>
        <v>947</v>
      </c>
      <c r="P84" s="22">
        <f t="shared" ref="P84:P92" si="31">SUM(H84,L84)</f>
        <v>580</v>
      </c>
      <c r="Q84" s="23">
        <f t="shared" ref="Q84:Q92" si="32">SUM(N84:P84)</f>
        <v>2541</v>
      </c>
    </row>
    <row r="85" spans="1:17" s="1" customFormat="1" ht="12.75">
      <c r="A85" s="19" t="s">
        <v>57</v>
      </c>
      <c r="F85" s="21">
        <v>641</v>
      </c>
      <c r="G85" s="22">
        <v>348</v>
      </c>
      <c r="H85" s="22">
        <v>31</v>
      </c>
      <c r="I85" s="23">
        <f t="shared" si="27"/>
        <v>1020</v>
      </c>
      <c r="J85" s="21">
        <v>319</v>
      </c>
      <c r="K85" s="22">
        <v>190</v>
      </c>
      <c r="L85" s="22">
        <v>65</v>
      </c>
      <c r="M85" s="23">
        <f t="shared" si="28"/>
        <v>574</v>
      </c>
      <c r="N85" s="21">
        <f t="shared" si="29"/>
        <v>960</v>
      </c>
      <c r="O85" s="22">
        <f t="shared" si="30"/>
        <v>538</v>
      </c>
      <c r="P85" s="22">
        <f t="shared" si="31"/>
        <v>96</v>
      </c>
      <c r="Q85" s="23">
        <f t="shared" si="32"/>
        <v>1594</v>
      </c>
    </row>
    <row r="86" spans="1:17" s="1" customFormat="1" ht="12.75">
      <c r="A86" s="19" t="s">
        <v>37</v>
      </c>
      <c r="F86" s="21">
        <v>814</v>
      </c>
      <c r="G86" s="22">
        <v>91</v>
      </c>
      <c r="H86" s="22">
        <v>3</v>
      </c>
      <c r="I86" s="23">
        <f t="shared" si="27"/>
        <v>908</v>
      </c>
      <c r="J86" s="21">
        <v>1100</v>
      </c>
      <c r="K86" s="22">
        <v>557</v>
      </c>
      <c r="L86" s="22">
        <v>20</v>
      </c>
      <c r="M86" s="23">
        <f t="shared" si="28"/>
        <v>1677</v>
      </c>
      <c r="N86" s="21">
        <f t="shared" si="29"/>
        <v>1914</v>
      </c>
      <c r="O86" s="22">
        <f t="shared" si="30"/>
        <v>648</v>
      </c>
      <c r="P86" s="22">
        <f t="shared" si="31"/>
        <v>23</v>
      </c>
      <c r="Q86" s="23">
        <f t="shared" si="32"/>
        <v>2585</v>
      </c>
    </row>
    <row r="87" spans="1:17" s="1" customFormat="1" ht="12.75">
      <c r="A87" s="19" t="s">
        <v>38</v>
      </c>
      <c r="F87" s="21">
        <v>632</v>
      </c>
      <c r="G87" s="22">
        <v>123</v>
      </c>
      <c r="H87" s="22">
        <v>0</v>
      </c>
      <c r="I87" s="23">
        <f t="shared" si="27"/>
        <v>755</v>
      </c>
      <c r="J87" s="21">
        <v>886</v>
      </c>
      <c r="K87" s="22">
        <v>390</v>
      </c>
      <c r="L87" s="22">
        <v>0</v>
      </c>
      <c r="M87" s="23">
        <f t="shared" si="28"/>
        <v>1276</v>
      </c>
      <c r="N87" s="21">
        <f t="shared" si="29"/>
        <v>1518</v>
      </c>
      <c r="O87" s="22">
        <f t="shared" si="30"/>
        <v>513</v>
      </c>
      <c r="P87" s="22">
        <f t="shared" si="31"/>
        <v>0</v>
      </c>
      <c r="Q87" s="23">
        <f t="shared" si="32"/>
        <v>2031</v>
      </c>
    </row>
    <row r="88" spans="1:17" s="1" customFormat="1" ht="12.75">
      <c r="A88" s="19" t="s">
        <v>39</v>
      </c>
      <c r="F88" s="21">
        <v>2560</v>
      </c>
      <c r="G88" s="22">
        <v>1260</v>
      </c>
      <c r="H88" s="22">
        <v>211</v>
      </c>
      <c r="I88" s="23">
        <f t="shared" si="27"/>
        <v>4031</v>
      </c>
      <c r="J88" s="21">
        <v>1641</v>
      </c>
      <c r="K88" s="22">
        <v>786</v>
      </c>
      <c r="L88" s="22">
        <v>489</v>
      </c>
      <c r="M88" s="23">
        <f t="shared" si="28"/>
        <v>2916</v>
      </c>
      <c r="N88" s="21">
        <f t="shared" si="29"/>
        <v>4201</v>
      </c>
      <c r="O88" s="22">
        <f t="shared" si="30"/>
        <v>2046</v>
      </c>
      <c r="P88" s="22">
        <f t="shared" si="31"/>
        <v>700</v>
      </c>
      <c r="Q88" s="23">
        <f t="shared" si="32"/>
        <v>6947</v>
      </c>
    </row>
    <row r="89" spans="1:17" s="1" customFormat="1" ht="12.75">
      <c r="A89" s="19" t="s">
        <v>56</v>
      </c>
      <c r="F89" s="21">
        <v>70</v>
      </c>
      <c r="G89" s="22">
        <v>117</v>
      </c>
      <c r="H89" s="22">
        <v>0</v>
      </c>
      <c r="I89" s="23">
        <f t="shared" si="27"/>
        <v>187</v>
      </c>
      <c r="J89" s="21">
        <v>172</v>
      </c>
      <c r="K89" s="22">
        <v>271</v>
      </c>
      <c r="L89" s="22">
        <v>0</v>
      </c>
      <c r="M89" s="23">
        <f t="shared" si="28"/>
        <v>443</v>
      </c>
      <c r="N89" s="21">
        <f t="shared" si="29"/>
        <v>242</v>
      </c>
      <c r="O89" s="22">
        <f t="shared" si="30"/>
        <v>388</v>
      </c>
      <c r="P89" s="22">
        <f t="shared" si="31"/>
        <v>0</v>
      </c>
      <c r="Q89" s="23">
        <f t="shared" si="32"/>
        <v>630</v>
      </c>
    </row>
    <row r="90" spans="1:17" s="1" customFormat="1" ht="12.75">
      <c r="A90" s="19" t="s">
        <v>55</v>
      </c>
      <c r="F90" s="21">
        <v>30</v>
      </c>
      <c r="G90" s="22">
        <v>27</v>
      </c>
      <c r="H90" s="22">
        <v>63</v>
      </c>
      <c r="I90" s="23">
        <f t="shared" si="27"/>
        <v>120</v>
      </c>
      <c r="J90" s="21">
        <v>27</v>
      </c>
      <c r="K90" s="22">
        <v>46</v>
      </c>
      <c r="L90" s="22">
        <v>280</v>
      </c>
      <c r="M90" s="23">
        <f t="shared" si="28"/>
        <v>353</v>
      </c>
      <c r="N90" s="21">
        <f t="shared" si="29"/>
        <v>57</v>
      </c>
      <c r="O90" s="22">
        <f t="shared" si="30"/>
        <v>73</v>
      </c>
      <c r="P90" s="22">
        <f t="shared" si="31"/>
        <v>343</v>
      </c>
      <c r="Q90" s="23">
        <f t="shared" si="32"/>
        <v>473</v>
      </c>
    </row>
    <row r="91" spans="1:17" s="1" customFormat="1" ht="12.75">
      <c r="A91" s="19" t="s">
        <v>54</v>
      </c>
      <c r="F91" s="21">
        <v>231</v>
      </c>
      <c r="G91" s="22">
        <v>199</v>
      </c>
      <c r="H91" s="22">
        <v>52</v>
      </c>
      <c r="I91" s="23">
        <f t="shared" si="27"/>
        <v>482</v>
      </c>
      <c r="J91" s="21">
        <v>111</v>
      </c>
      <c r="K91" s="22">
        <v>99</v>
      </c>
      <c r="L91" s="22">
        <v>195</v>
      </c>
      <c r="M91" s="23">
        <f t="shared" si="28"/>
        <v>405</v>
      </c>
      <c r="N91" s="21">
        <f t="shared" si="29"/>
        <v>342</v>
      </c>
      <c r="O91" s="22">
        <f t="shared" si="30"/>
        <v>298</v>
      </c>
      <c r="P91" s="22">
        <f t="shared" si="31"/>
        <v>247</v>
      </c>
      <c r="Q91" s="23">
        <f t="shared" si="32"/>
        <v>887</v>
      </c>
    </row>
    <row r="92" spans="1:17" s="1" customFormat="1" ht="12.75">
      <c r="A92" s="19" t="s">
        <v>53</v>
      </c>
      <c r="F92" s="21">
        <v>17</v>
      </c>
      <c r="G92" s="22">
        <v>12</v>
      </c>
      <c r="H92" s="22">
        <v>0</v>
      </c>
      <c r="I92" s="23">
        <f t="shared" si="27"/>
        <v>29</v>
      </c>
      <c r="J92" s="21">
        <v>10</v>
      </c>
      <c r="K92" s="22">
        <v>10</v>
      </c>
      <c r="L92" s="22">
        <v>1</v>
      </c>
      <c r="M92" s="23">
        <f t="shared" si="28"/>
        <v>21</v>
      </c>
      <c r="N92" s="21">
        <f t="shared" si="29"/>
        <v>27</v>
      </c>
      <c r="O92" s="22">
        <f t="shared" si="30"/>
        <v>22</v>
      </c>
      <c r="P92" s="22">
        <f t="shared" si="31"/>
        <v>1</v>
      </c>
      <c r="Q92" s="23">
        <f t="shared" si="32"/>
        <v>50</v>
      </c>
    </row>
    <row r="93" spans="1:17" s="1" customFormat="1" ht="12.75">
      <c r="A93" s="25" t="s">
        <v>11</v>
      </c>
      <c r="B93" s="26"/>
      <c r="C93" s="26"/>
      <c r="D93" s="26"/>
      <c r="E93" s="26"/>
      <c r="F93" s="35">
        <f t="shared" ref="F93:Q93" si="33">SUM(F84:F92)</f>
        <v>5730</v>
      </c>
      <c r="G93" s="27">
        <f t="shared" si="33"/>
        <v>2897</v>
      </c>
      <c r="H93" s="27">
        <f t="shared" si="33"/>
        <v>475</v>
      </c>
      <c r="I93" s="34">
        <f t="shared" si="33"/>
        <v>9102</v>
      </c>
      <c r="J93" s="35">
        <f t="shared" si="33"/>
        <v>4545</v>
      </c>
      <c r="K93" s="27">
        <f t="shared" si="33"/>
        <v>2576</v>
      </c>
      <c r="L93" s="27">
        <f t="shared" si="33"/>
        <v>1515</v>
      </c>
      <c r="M93" s="34">
        <f t="shared" si="33"/>
        <v>8636</v>
      </c>
      <c r="N93" s="35">
        <f t="shared" si="33"/>
        <v>10275</v>
      </c>
      <c r="O93" s="27">
        <f t="shared" si="33"/>
        <v>5473</v>
      </c>
      <c r="P93" s="27">
        <f t="shared" si="33"/>
        <v>1990</v>
      </c>
      <c r="Q93" s="34">
        <f t="shared" si="33"/>
        <v>17738</v>
      </c>
    </row>
    <row r="94" spans="1:17" s="1" customFormat="1" ht="12.75">
      <c r="A94" s="36" t="s">
        <v>52</v>
      </c>
      <c r="B94" s="37"/>
      <c r="C94" s="37"/>
      <c r="D94" s="37"/>
      <c r="E94" s="37"/>
      <c r="F94" s="47">
        <v>0</v>
      </c>
      <c r="G94" s="44">
        <v>0</v>
      </c>
      <c r="H94" s="44">
        <v>0</v>
      </c>
      <c r="I94" s="45">
        <f>SUM(F94:H94)</f>
        <v>0</v>
      </c>
      <c r="J94" s="47">
        <v>0</v>
      </c>
      <c r="K94" s="44">
        <v>0</v>
      </c>
      <c r="L94" s="44">
        <v>0</v>
      </c>
      <c r="M94" s="45">
        <f>SUM(J94:L94)</f>
        <v>0</v>
      </c>
      <c r="N94" s="47">
        <v>0</v>
      </c>
      <c r="O94" s="44">
        <v>0</v>
      </c>
      <c r="P94" s="44">
        <v>0</v>
      </c>
      <c r="Q94" s="45">
        <f>SUM(N94:P94)</f>
        <v>0</v>
      </c>
    </row>
    <row r="95" spans="1:17" s="1" customFormat="1" ht="12.75">
      <c r="A95" s="36" t="s">
        <v>51</v>
      </c>
      <c r="B95" s="37"/>
      <c r="C95" s="37"/>
      <c r="D95" s="37"/>
      <c r="E95" s="37"/>
      <c r="F95" s="47">
        <v>306</v>
      </c>
      <c r="G95" s="44">
        <v>249</v>
      </c>
      <c r="H95" s="44">
        <v>0</v>
      </c>
      <c r="I95" s="45">
        <f>SUM(F95:H95)</f>
        <v>555</v>
      </c>
      <c r="J95" s="47">
        <v>201</v>
      </c>
      <c r="K95" s="44">
        <v>189</v>
      </c>
      <c r="L95" s="44">
        <v>0</v>
      </c>
      <c r="M95" s="45">
        <f>SUM(J95:L95)</f>
        <v>390</v>
      </c>
      <c r="N95" s="47">
        <f>SUM(F95,J95)</f>
        <v>507</v>
      </c>
      <c r="O95" s="44">
        <f>SUM(G95,K95)</f>
        <v>438</v>
      </c>
      <c r="P95" s="44">
        <f>SUM(H95,L95)</f>
        <v>0</v>
      </c>
      <c r="Q95" s="45">
        <f>SUM(N95:P95)</f>
        <v>945</v>
      </c>
    </row>
    <row r="96" spans="1:17" s="1" customFormat="1" ht="12.75">
      <c r="A96" s="13" t="s">
        <v>50</v>
      </c>
      <c r="B96" s="14"/>
      <c r="C96" s="14"/>
      <c r="D96" s="14"/>
      <c r="E96" s="14"/>
      <c r="F96" s="16"/>
      <c r="G96" s="17"/>
      <c r="H96" s="17"/>
      <c r="I96" s="18"/>
      <c r="J96" s="16"/>
      <c r="K96" s="17"/>
      <c r="L96" s="17"/>
      <c r="M96" s="18"/>
      <c r="N96" s="16"/>
      <c r="O96" s="17"/>
      <c r="P96" s="17"/>
      <c r="Q96" s="18"/>
    </row>
    <row r="97" spans="1:17" s="1" customFormat="1" ht="12.75">
      <c r="A97" s="19" t="s">
        <v>49</v>
      </c>
      <c r="F97" s="21">
        <v>129</v>
      </c>
      <c r="G97" s="22">
        <v>930</v>
      </c>
      <c r="H97" s="22">
        <v>238</v>
      </c>
      <c r="I97" s="23">
        <f>SUM(F97:H97)</f>
        <v>1297</v>
      </c>
      <c r="J97" s="21">
        <v>79</v>
      </c>
      <c r="K97" s="22">
        <v>571</v>
      </c>
      <c r="L97" s="22">
        <v>660</v>
      </c>
      <c r="M97" s="23">
        <f>SUM(J97:L97)</f>
        <v>1310</v>
      </c>
      <c r="N97" s="21">
        <f t="shared" ref="N97:P98" si="34">SUM(F97,J97)</f>
        <v>208</v>
      </c>
      <c r="O97" s="22">
        <f t="shared" si="34"/>
        <v>1501</v>
      </c>
      <c r="P97" s="22">
        <f t="shared" si="34"/>
        <v>898</v>
      </c>
      <c r="Q97" s="23">
        <f>SUM(N97:P97)</f>
        <v>2607</v>
      </c>
    </row>
    <row r="98" spans="1:17" s="1" customFormat="1" ht="12.75">
      <c r="A98" s="19" t="s">
        <v>48</v>
      </c>
      <c r="F98" s="21">
        <v>115</v>
      </c>
      <c r="G98" s="22">
        <v>16</v>
      </c>
      <c r="H98" s="22">
        <v>0</v>
      </c>
      <c r="I98" s="23">
        <f>SUM(F98:H98)</f>
        <v>131</v>
      </c>
      <c r="J98" s="21">
        <v>68</v>
      </c>
      <c r="K98" s="22">
        <v>11</v>
      </c>
      <c r="L98" s="22">
        <v>0</v>
      </c>
      <c r="M98" s="23">
        <f>SUM(J98:L98)</f>
        <v>79</v>
      </c>
      <c r="N98" s="21">
        <f t="shared" si="34"/>
        <v>183</v>
      </c>
      <c r="O98" s="22">
        <f t="shared" si="34"/>
        <v>27</v>
      </c>
      <c r="P98" s="22">
        <f t="shared" si="34"/>
        <v>0</v>
      </c>
      <c r="Q98" s="23">
        <f>SUM(N98:P98)</f>
        <v>210</v>
      </c>
    </row>
    <row r="99" spans="1:17" s="1" customFormat="1" ht="12.75">
      <c r="A99" s="25" t="s">
        <v>11</v>
      </c>
      <c r="B99" s="26"/>
      <c r="C99" s="26"/>
      <c r="D99" s="26"/>
      <c r="E99" s="26"/>
      <c r="F99" s="35">
        <f t="shared" ref="F99:Q99" si="35">SUM(F97:F98)</f>
        <v>244</v>
      </c>
      <c r="G99" s="27">
        <f t="shared" si="35"/>
        <v>946</v>
      </c>
      <c r="H99" s="27">
        <f t="shared" si="35"/>
        <v>238</v>
      </c>
      <c r="I99" s="34">
        <f t="shared" si="35"/>
        <v>1428</v>
      </c>
      <c r="J99" s="35">
        <f t="shared" si="35"/>
        <v>147</v>
      </c>
      <c r="K99" s="27">
        <f t="shared" si="35"/>
        <v>582</v>
      </c>
      <c r="L99" s="27">
        <f t="shared" si="35"/>
        <v>660</v>
      </c>
      <c r="M99" s="34">
        <f t="shared" si="35"/>
        <v>1389</v>
      </c>
      <c r="N99" s="35">
        <f t="shared" si="35"/>
        <v>391</v>
      </c>
      <c r="O99" s="27">
        <f t="shared" si="35"/>
        <v>1528</v>
      </c>
      <c r="P99" s="27">
        <f t="shared" si="35"/>
        <v>898</v>
      </c>
      <c r="Q99" s="34">
        <f t="shared" si="35"/>
        <v>2817</v>
      </c>
    </row>
    <row r="100" spans="1:17" s="1" customFormat="1" ht="12.75">
      <c r="A100" s="36" t="s">
        <v>47</v>
      </c>
      <c r="B100" s="37"/>
      <c r="C100" s="37"/>
      <c r="D100" s="37"/>
      <c r="E100" s="37"/>
      <c r="F100" s="47">
        <v>1096</v>
      </c>
      <c r="G100" s="44">
        <v>2994</v>
      </c>
      <c r="H100" s="44">
        <v>373</v>
      </c>
      <c r="I100" s="45">
        <f>SUM(F100:H100)</f>
        <v>4463</v>
      </c>
      <c r="J100" s="47">
        <v>906</v>
      </c>
      <c r="K100" s="44">
        <v>2358</v>
      </c>
      <c r="L100" s="44">
        <v>711</v>
      </c>
      <c r="M100" s="45">
        <f>SUM(J100:L100)</f>
        <v>3975</v>
      </c>
      <c r="N100" s="47">
        <f t="shared" ref="N100:P101" si="36">SUM(F100,J100)</f>
        <v>2002</v>
      </c>
      <c r="O100" s="44">
        <f t="shared" si="36"/>
        <v>5352</v>
      </c>
      <c r="P100" s="44">
        <f t="shared" si="36"/>
        <v>1084</v>
      </c>
      <c r="Q100" s="45">
        <f>SUM(N100:P100)</f>
        <v>8438</v>
      </c>
    </row>
    <row r="101" spans="1:17" s="1" customFormat="1" ht="12.75">
      <c r="A101" s="36" t="s">
        <v>46</v>
      </c>
      <c r="B101" s="37"/>
      <c r="C101" s="37"/>
      <c r="D101" s="37"/>
      <c r="E101" s="37"/>
      <c r="F101" s="47">
        <v>0</v>
      </c>
      <c r="G101" s="44">
        <v>0</v>
      </c>
      <c r="H101" s="44">
        <v>5498</v>
      </c>
      <c r="I101" s="45">
        <f>SUM(F101:H101)</f>
        <v>5498</v>
      </c>
      <c r="J101" s="47">
        <v>0</v>
      </c>
      <c r="K101" s="44">
        <v>0</v>
      </c>
      <c r="L101" s="44">
        <v>5028</v>
      </c>
      <c r="M101" s="45">
        <f>SUM(J101:L101)</f>
        <v>5028</v>
      </c>
      <c r="N101" s="47">
        <f t="shared" si="36"/>
        <v>0</v>
      </c>
      <c r="O101" s="44">
        <f t="shared" si="36"/>
        <v>0</v>
      </c>
      <c r="P101" s="44">
        <f t="shared" si="36"/>
        <v>10526</v>
      </c>
      <c r="Q101" s="45">
        <f>SUM(N101:P101)</f>
        <v>10526</v>
      </c>
    </row>
    <row r="102" spans="1:17" s="1" customFormat="1" ht="12.75">
      <c r="A102" s="13" t="s">
        <v>24</v>
      </c>
      <c r="B102" s="14"/>
      <c r="C102" s="14"/>
      <c r="D102" s="14"/>
      <c r="E102" s="14"/>
      <c r="F102" s="16"/>
      <c r="G102" s="17"/>
      <c r="H102" s="17"/>
      <c r="I102" s="18"/>
      <c r="J102" s="16"/>
      <c r="K102" s="17"/>
      <c r="L102" s="17"/>
      <c r="M102" s="18"/>
      <c r="N102" s="16"/>
      <c r="O102" s="17"/>
      <c r="P102" s="17"/>
      <c r="Q102" s="18"/>
    </row>
    <row r="103" spans="1:17" s="1" customFormat="1" ht="12.75">
      <c r="A103" s="19" t="s">
        <v>45</v>
      </c>
      <c r="F103" s="21">
        <v>291</v>
      </c>
      <c r="G103" s="22">
        <v>0</v>
      </c>
      <c r="H103" s="22">
        <v>0</v>
      </c>
      <c r="I103" s="23">
        <f>SUM(F103:H103)</f>
        <v>291</v>
      </c>
      <c r="J103" s="21">
        <v>249</v>
      </c>
      <c r="K103" s="22">
        <v>0</v>
      </c>
      <c r="L103" s="22">
        <v>0</v>
      </c>
      <c r="M103" s="23">
        <f>SUM(J103:L103)</f>
        <v>249</v>
      </c>
      <c r="N103" s="21">
        <f t="shared" ref="N103:P105" si="37">SUM(F103,J103)</f>
        <v>540</v>
      </c>
      <c r="O103" s="22">
        <f t="shared" si="37"/>
        <v>0</v>
      </c>
      <c r="P103" s="22">
        <f t="shared" si="37"/>
        <v>0</v>
      </c>
      <c r="Q103" s="23">
        <f>SUM(N103:P103)</f>
        <v>540</v>
      </c>
    </row>
    <row r="104" spans="1:17" s="1" customFormat="1" ht="12.75">
      <c r="A104" s="19" t="s">
        <v>44</v>
      </c>
      <c r="F104" s="21">
        <v>75</v>
      </c>
      <c r="G104" s="22">
        <v>0</v>
      </c>
      <c r="H104" s="22">
        <v>0</v>
      </c>
      <c r="I104" s="23">
        <f>SUM(F104:H104)</f>
        <v>75</v>
      </c>
      <c r="J104" s="21">
        <v>54</v>
      </c>
      <c r="K104" s="22">
        <v>0</v>
      </c>
      <c r="L104" s="22">
        <v>0</v>
      </c>
      <c r="M104" s="23">
        <f>SUM(J104:L104)</f>
        <v>54</v>
      </c>
      <c r="N104" s="21">
        <f t="shared" si="37"/>
        <v>129</v>
      </c>
      <c r="O104" s="22">
        <f t="shared" si="37"/>
        <v>0</v>
      </c>
      <c r="P104" s="22">
        <f t="shared" si="37"/>
        <v>0</v>
      </c>
      <c r="Q104" s="23">
        <f>SUM(N104:P104)</f>
        <v>129</v>
      </c>
    </row>
    <row r="105" spans="1:17" s="1" customFormat="1" ht="12.75">
      <c r="A105" s="19" t="s">
        <v>43</v>
      </c>
      <c r="F105" s="21">
        <v>32</v>
      </c>
      <c r="G105" s="22">
        <v>12</v>
      </c>
      <c r="H105" s="22">
        <v>0</v>
      </c>
      <c r="I105" s="23">
        <f>SUM(F105:H105)</f>
        <v>44</v>
      </c>
      <c r="J105" s="21">
        <v>46</v>
      </c>
      <c r="K105" s="22">
        <v>3</v>
      </c>
      <c r="L105" s="22">
        <v>0</v>
      </c>
      <c r="M105" s="23">
        <f>SUM(J105:L105)</f>
        <v>49</v>
      </c>
      <c r="N105" s="21">
        <f t="shared" si="37"/>
        <v>78</v>
      </c>
      <c r="O105" s="22">
        <f t="shared" si="37"/>
        <v>15</v>
      </c>
      <c r="P105" s="22">
        <f t="shared" si="37"/>
        <v>0</v>
      </c>
      <c r="Q105" s="23">
        <f>SUM(N105:P105)</f>
        <v>93</v>
      </c>
    </row>
    <row r="106" spans="1:17" s="1" customFormat="1" ht="12.75">
      <c r="A106" s="25" t="s">
        <v>11</v>
      </c>
      <c r="B106" s="26"/>
      <c r="C106" s="26"/>
      <c r="D106" s="26"/>
      <c r="E106" s="26"/>
      <c r="F106" s="35">
        <f t="shared" ref="F106:Q106" si="38">SUM(F103:F105)</f>
        <v>398</v>
      </c>
      <c r="G106" s="27">
        <f t="shared" si="38"/>
        <v>12</v>
      </c>
      <c r="H106" s="27">
        <f t="shared" si="38"/>
        <v>0</v>
      </c>
      <c r="I106" s="34">
        <f t="shared" si="38"/>
        <v>410</v>
      </c>
      <c r="J106" s="35">
        <f t="shared" si="38"/>
        <v>349</v>
      </c>
      <c r="K106" s="27">
        <f t="shared" si="38"/>
        <v>3</v>
      </c>
      <c r="L106" s="27">
        <f t="shared" si="38"/>
        <v>0</v>
      </c>
      <c r="M106" s="34">
        <f t="shared" si="38"/>
        <v>352</v>
      </c>
      <c r="N106" s="35">
        <f t="shared" si="38"/>
        <v>747</v>
      </c>
      <c r="O106" s="27">
        <f t="shared" si="38"/>
        <v>15</v>
      </c>
      <c r="P106" s="27">
        <f t="shared" si="38"/>
        <v>0</v>
      </c>
      <c r="Q106" s="34">
        <f t="shared" si="38"/>
        <v>762</v>
      </c>
    </row>
    <row r="107" spans="1:17" s="1" customFormat="1" ht="12.75">
      <c r="A107" s="36" t="s">
        <v>42</v>
      </c>
      <c r="B107" s="37"/>
      <c r="C107" s="37"/>
      <c r="D107" s="37"/>
      <c r="E107" s="37"/>
      <c r="F107" s="47">
        <v>1557</v>
      </c>
      <c r="G107" s="44">
        <v>15</v>
      </c>
      <c r="H107" s="44">
        <v>0</v>
      </c>
      <c r="I107" s="45">
        <f>SUM(F107:H107)</f>
        <v>1572</v>
      </c>
      <c r="J107" s="47">
        <v>1015</v>
      </c>
      <c r="K107" s="44">
        <v>12</v>
      </c>
      <c r="L107" s="44">
        <v>0</v>
      </c>
      <c r="M107" s="45">
        <f>SUM(J107:L107)</f>
        <v>1027</v>
      </c>
      <c r="N107" s="47">
        <f>SUM(F107,J107)</f>
        <v>2572</v>
      </c>
      <c r="O107" s="44">
        <f>SUM(G107,K107)</f>
        <v>27</v>
      </c>
      <c r="P107" s="44">
        <f>SUM(H107,L107)</f>
        <v>0</v>
      </c>
      <c r="Q107" s="45">
        <f>SUM(N107:P107)</f>
        <v>2599</v>
      </c>
    </row>
    <row r="108" spans="1:17" s="32" customFormat="1" ht="12.75">
      <c r="A108" s="36" t="s">
        <v>41</v>
      </c>
      <c r="B108" s="37"/>
      <c r="C108" s="37"/>
      <c r="D108" s="37"/>
      <c r="E108" s="37"/>
      <c r="F108" s="39">
        <f t="shared" ref="F108:Q108" si="39">SUM(F15,F52,F62,F66,F71,F82,F93,F99,F106,F47,F95,F100,F107,F101)</f>
        <v>98789</v>
      </c>
      <c r="G108" s="38">
        <f t="shared" si="39"/>
        <v>62703</v>
      </c>
      <c r="H108" s="38">
        <f t="shared" si="39"/>
        <v>24533</v>
      </c>
      <c r="I108" s="40">
        <f t="shared" si="39"/>
        <v>186025</v>
      </c>
      <c r="J108" s="39">
        <f t="shared" si="39"/>
        <v>73656</v>
      </c>
      <c r="K108" s="38">
        <f t="shared" si="39"/>
        <v>43087</v>
      </c>
      <c r="L108" s="38">
        <f t="shared" si="39"/>
        <v>29822</v>
      </c>
      <c r="M108" s="40">
        <f t="shared" si="39"/>
        <v>146565</v>
      </c>
      <c r="N108" s="39">
        <f t="shared" si="39"/>
        <v>172445</v>
      </c>
      <c r="O108" s="38">
        <f t="shared" si="39"/>
        <v>105790</v>
      </c>
      <c r="P108" s="38">
        <f t="shared" si="39"/>
        <v>54355</v>
      </c>
      <c r="Q108" s="40">
        <f t="shared" si="39"/>
        <v>332590</v>
      </c>
    </row>
    <row r="109" spans="1:17" s="32" customFormat="1" ht="12.75">
      <c r="A109" s="36" t="s">
        <v>40</v>
      </c>
      <c r="B109" s="37"/>
      <c r="C109" s="37"/>
      <c r="D109" s="37"/>
      <c r="E109" s="37"/>
      <c r="F109" s="39">
        <f t="shared" ref="F109:Q109" si="40">F108-F101</f>
        <v>98789</v>
      </c>
      <c r="G109" s="38">
        <f t="shared" si="40"/>
        <v>62703</v>
      </c>
      <c r="H109" s="38">
        <f t="shared" si="40"/>
        <v>19035</v>
      </c>
      <c r="I109" s="40">
        <f t="shared" si="40"/>
        <v>180527</v>
      </c>
      <c r="J109" s="39">
        <f t="shared" si="40"/>
        <v>73656</v>
      </c>
      <c r="K109" s="38">
        <f t="shared" si="40"/>
        <v>43087</v>
      </c>
      <c r="L109" s="38">
        <f t="shared" si="40"/>
        <v>24794</v>
      </c>
      <c r="M109" s="40">
        <f t="shared" si="40"/>
        <v>141537</v>
      </c>
      <c r="N109" s="39">
        <f t="shared" si="40"/>
        <v>172445</v>
      </c>
      <c r="O109" s="38">
        <f t="shared" si="40"/>
        <v>105790</v>
      </c>
      <c r="P109" s="38">
        <f t="shared" si="40"/>
        <v>43829</v>
      </c>
      <c r="Q109" s="40">
        <f t="shared" si="40"/>
        <v>322064</v>
      </c>
    </row>
  </sheetData>
  <mergeCells count="7">
    <mergeCell ref="A2:Q2"/>
    <mergeCell ref="A3:Q3"/>
    <mergeCell ref="A4:Q4"/>
    <mergeCell ref="A5:Q5"/>
    <mergeCell ref="F7:I7"/>
    <mergeCell ref="J7:M7"/>
    <mergeCell ref="N7:Q7"/>
  </mergeCells>
  <printOptions horizontalCentered="1"/>
  <pageMargins left="0.5" right="0.5" top="0.7" bottom="0.5" header="0.3" footer="0.3"/>
  <pageSetup scale="84" fitToHeight="0" orientation="landscape" r:id="rId1"/>
  <headerFooter>
    <oddFooter>&amp;LInstitutional Research and Reporting&amp;RUpdated: 09/26/2023</oddFooter>
  </headerFooter>
  <rowBreaks count="3" manualBreakCount="3">
    <brk id="71" max="16383" man="1"/>
    <brk id="15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B034-7692-4604-967C-98E452730529}">
  <dimension ref="A1:O29"/>
  <sheetViews>
    <sheetView workbookViewId="0">
      <selection activeCell="F27" sqref="F27"/>
    </sheetView>
  </sheetViews>
  <sheetFormatPr defaultColWidth="8.85546875" defaultRowHeight="14.25"/>
  <cols>
    <col min="1" max="5" width="8.85546875" style="41"/>
    <col min="6" max="6" width="6.42578125" style="41" bestFit="1" customWidth="1"/>
    <col min="7" max="7" width="9.7109375" style="41" bestFit="1" customWidth="1"/>
    <col min="8" max="9" width="10.7109375" style="41" bestFit="1" customWidth="1"/>
    <col min="10" max="10" width="9.7109375" style="41" bestFit="1" customWidth="1"/>
    <col min="11" max="11" width="8.85546875" style="41"/>
    <col min="12" max="12" width="6.42578125" style="41" bestFit="1" customWidth="1"/>
    <col min="13" max="13" width="9.7109375" style="41" bestFit="1" customWidth="1"/>
    <col min="14" max="15" width="8.85546875" style="41"/>
    <col min="16" max="16" width="9.7109375" style="41" bestFit="1" customWidth="1"/>
    <col min="17" max="16384" width="8.85546875" style="41"/>
  </cols>
  <sheetData>
    <row r="1" spans="1:15" s="1" customFormat="1" ht="12.75"/>
    <row r="2" spans="1:15" s="3" customFormat="1" ht="15.7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15.7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3" customFormat="1" ht="15.7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s="3" customFormat="1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" customFormat="1" ht="12.75">
      <c r="A6" s="4"/>
      <c r="B6" s="5"/>
      <c r="C6" s="5"/>
      <c r="D6" s="5"/>
      <c r="E6" s="6"/>
      <c r="F6" s="53" t="s">
        <v>3</v>
      </c>
      <c r="G6" s="51"/>
      <c r="H6" s="52"/>
      <c r="I6" s="53" t="s">
        <v>4</v>
      </c>
      <c r="J6" s="51"/>
      <c r="K6" s="52"/>
      <c r="L6" s="53" t="s">
        <v>5</v>
      </c>
      <c r="M6" s="51"/>
      <c r="N6" s="52"/>
    </row>
    <row r="7" spans="1:15" s="1" customFormat="1" ht="12.75">
      <c r="A7" s="7"/>
      <c r="B7" s="8"/>
      <c r="C7" s="8"/>
      <c r="D7" s="8"/>
      <c r="E7" s="9"/>
      <c r="F7" s="10" t="s">
        <v>6</v>
      </c>
      <c r="G7" s="11" t="s">
        <v>7</v>
      </c>
      <c r="H7" s="12" t="s">
        <v>5</v>
      </c>
      <c r="I7" s="10" t="s">
        <v>6</v>
      </c>
      <c r="J7" s="11" t="s">
        <v>7</v>
      </c>
      <c r="K7" s="12" t="s">
        <v>5</v>
      </c>
      <c r="L7" s="10" t="s">
        <v>6</v>
      </c>
      <c r="M7" s="11" t="s">
        <v>7</v>
      </c>
      <c r="N7" s="12" t="s">
        <v>5</v>
      </c>
    </row>
    <row r="8" spans="1:15" s="1" customFormat="1" ht="12.75">
      <c r="A8" s="13" t="s">
        <v>8</v>
      </c>
      <c r="B8" s="14"/>
      <c r="C8" s="14"/>
      <c r="D8" s="14"/>
      <c r="E8" s="15"/>
      <c r="F8" s="16"/>
      <c r="G8" s="17"/>
      <c r="H8" s="18"/>
      <c r="I8" s="16"/>
      <c r="J8" s="17"/>
      <c r="K8" s="18"/>
      <c r="L8" s="16"/>
      <c r="M8" s="17"/>
      <c r="N8" s="18"/>
    </row>
    <row r="9" spans="1:15" s="1" customFormat="1" ht="12.75">
      <c r="A9" s="19" t="s">
        <v>9</v>
      </c>
      <c r="E9" s="20"/>
      <c r="F9" s="21">
        <v>0</v>
      </c>
      <c r="G9" s="22">
        <v>22</v>
      </c>
      <c r="H9" s="23">
        <f>SUM(F9:G9)</f>
        <v>22</v>
      </c>
      <c r="I9" s="21">
        <v>0</v>
      </c>
      <c r="J9" s="22">
        <v>3</v>
      </c>
      <c r="K9" s="23">
        <f>SUM(I9:J9)</f>
        <v>3</v>
      </c>
      <c r="L9" s="24">
        <f>SUM(F9,I9)</f>
        <v>0</v>
      </c>
      <c r="M9" s="20">
        <f>SUM(G9,J9)</f>
        <v>25</v>
      </c>
      <c r="N9" s="23">
        <f>SUM(L9:M9)</f>
        <v>25</v>
      </c>
    </row>
    <row r="10" spans="1:15" s="1" customFormat="1" ht="12.75">
      <c r="A10" s="19" t="s">
        <v>10</v>
      </c>
      <c r="E10" s="20"/>
      <c r="F10" s="21">
        <v>0</v>
      </c>
      <c r="G10" s="22">
        <v>15</v>
      </c>
      <c r="H10" s="23">
        <f>SUM(F10:G10)</f>
        <v>15</v>
      </c>
      <c r="I10" s="21">
        <v>0</v>
      </c>
      <c r="J10" s="22">
        <v>3</v>
      </c>
      <c r="K10" s="23">
        <f>SUM(I10:J10)</f>
        <v>3</v>
      </c>
      <c r="L10" s="24">
        <f>SUM(F10,I10)</f>
        <v>0</v>
      </c>
      <c r="M10" s="20">
        <f>SUM(G10,J10)</f>
        <v>18</v>
      </c>
      <c r="N10" s="23">
        <f>SUM(L10:M10)</f>
        <v>18</v>
      </c>
    </row>
    <row r="11" spans="1:15" s="1" customFormat="1" ht="12.75">
      <c r="A11" s="25" t="s">
        <v>11</v>
      </c>
      <c r="B11" s="26"/>
      <c r="C11" s="26"/>
      <c r="D11" s="26"/>
      <c r="E11" s="27"/>
      <c r="F11" s="28">
        <f>SUM(F9:F10)</f>
        <v>0</v>
      </c>
      <c r="G11" s="29">
        <f t="shared" ref="G11:N11" si="0">SUM(G9:G10)</f>
        <v>37</v>
      </c>
      <c r="H11" s="30">
        <f t="shared" si="0"/>
        <v>37</v>
      </c>
      <c r="I11" s="28">
        <f t="shared" si="0"/>
        <v>0</v>
      </c>
      <c r="J11" s="29">
        <f t="shared" si="0"/>
        <v>6</v>
      </c>
      <c r="K11" s="30">
        <f t="shared" si="0"/>
        <v>6</v>
      </c>
      <c r="L11" s="28">
        <f t="shared" si="0"/>
        <v>0</v>
      </c>
      <c r="M11" s="29">
        <f t="shared" si="0"/>
        <v>43</v>
      </c>
      <c r="N11" s="30">
        <f t="shared" si="0"/>
        <v>43</v>
      </c>
    </row>
    <row r="12" spans="1:15" s="1" customFormat="1" ht="12.75">
      <c r="A12" s="13" t="s">
        <v>12</v>
      </c>
      <c r="B12" s="14"/>
      <c r="C12" s="14"/>
      <c r="D12" s="14"/>
      <c r="E12" s="15"/>
      <c r="F12" s="16"/>
      <c r="G12" s="17"/>
      <c r="H12" s="18"/>
      <c r="I12" s="16"/>
      <c r="J12" s="17"/>
      <c r="K12" s="18"/>
      <c r="L12" s="16"/>
      <c r="M12" s="17"/>
      <c r="N12" s="18"/>
    </row>
    <row r="13" spans="1:15" s="1" customFormat="1" ht="12.75">
      <c r="A13" s="19" t="s">
        <v>13</v>
      </c>
      <c r="E13" s="20"/>
      <c r="F13" s="21">
        <v>0</v>
      </c>
      <c r="G13" s="22">
        <v>345</v>
      </c>
      <c r="H13" s="23">
        <f>SUM(F13:G13)</f>
        <v>345</v>
      </c>
      <c r="I13" s="21">
        <v>0</v>
      </c>
      <c r="J13" s="22">
        <v>12</v>
      </c>
      <c r="K13" s="23">
        <f>SUM(I13:J13)</f>
        <v>12</v>
      </c>
      <c r="L13" s="24">
        <f>SUM(F13,I13)</f>
        <v>0</v>
      </c>
      <c r="M13" s="20">
        <f>SUM(G13,J13)</f>
        <v>357</v>
      </c>
      <c r="N13" s="23">
        <f>SUM(L13:M13)</f>
        <v>357</v>
      </c>
    </row>
    <row r="14" spans="1:15" s="1" customFormat="1" ht="12.75">
      <c r="A14" s="19" t="s">
        <v>14</v>
      </c>
      <c r="E14" s="20"/>
      <c r="F14" s="21">
        <v>240</v>
      </c>
      <c r="G14" s="22">
        <v>54</v>
      </c>
      <c r="H14" s="23">
        <f>SUM(F14:G14)</f>
        <v>294</v>
      </c>
      <c r="I14" s="21">
        <v>60</v>
      </c>
      <c r="J14" s="22">
        <v>24</v>
      </c>
      <c r="K14" s="23">
        <f>SUM(I14:J14)</f>
        <v>84</v>
      </c>
      <c r="L14" s="24">
        <f t="shared" ref="L14:M17" si="1">SUM(F14,I14)</f>
        <v>300</v>
      </c>
      <c r="M14" s="20">
        <f t="shared" si="1"/>
        <v>78</v>
      </c>
      <c r="N14" s="23">
        <f>SUM(L14:M14)</f>
        <v>378</v>
      </c>
    </row>
    <row r="15" spans="1:15" s="1" customFormat="1" ht="12.75">
      <c r="A15" s="19" t="s">
        <v>15</v>
      </c>
      <c r="E15" s="20"/>
      <c r="F15" s="21">
        <v>0</v>
      </c>
      <c r="G15" s="22">
        <v>69</v>
      </c>
      <c r="H15" s="23">
        <f>SUM(F15:G15)</f>
        <v>69</v>
      </c>
      <c r="I15" s="21">
        <v>0</v>
      </c>
      <c r="J15" s="22">
        <v>9</v>
      </c>
      <c r="K15" s="23">
        <f>SUM(I15:J15)</f>
        <v>9</v>
      </c>
      <c r="L15" s="24">
        <f t="shared" si="1"/>
        <v>0</v>
      </c>
      <c r="M15" s="20">
        <f t="shared" si="1"/>
        <v>78</v>
      </c>
      <c r="N15" s="23">
        <f>SUM(L15:M15)</f>
        <v>78</v>
      </c>
    </row>
    <row r="16" spans="1:15" s="1" customFormat="1" ht="12.75">
      <c r="A16" s="19" t="s">
        <v>16</v>
      </c>
      <c r="E16" s="20"/>
      <c r="F16" s="21">
        <v>0</v>
      </c>
      <c r="G16" s="22">
        <v>87</v>
      </c>
      <c r="H16" s="23">
        <f>SUM(F16:G16)</f>
        <v>87</v>
      </c>
      <c r="I16" s="21">
        <v>0</v>
      </c>
      <c r="J16" s="22">
        <v>15</v>
      </c>
      <c r="K16" s="23">
        <f>SUM(I16:J16)</f>
        <v>15</v>
      </c>
      <c r="L16" s="24">
        <f t="shared" si="1"/>
        <v>0</v>
      </c>
      <c r="M16" s="20">
        <f t="shared" si="1"/>
        <v>102</v>
      </c>
      <c r="N16" s="23">
        <f>SUM(L16:M16)</f>
        <v>102</v>
      </c>
    </row>
    <row r="17" spans="1:14" s="1" customFormat="1" ht="12.75">
      <c r="A17" s="19" t="s">
        <v>17</v>
      </c>
      <c r="E17" s="20"/>
      <c r="F17" s="21">
        <v>375</v>
      </c>
      <c r="G17" s="22">
        <v>825</v>
      </c>
      <c r="H17" s="23">
        <f>SUM(F17:G17)</f>
        <v>1200</v>
      </c>
      <c r="I17" s="21">
        <v>9</v>
      </c>
      <c r="J17" s="22">
        <v>21</v>
      </c>
      <c r="K17" s="23">
        <f>SUM(I17:J17)</f>
        <v>30</v>
      </c>
      <c r="L17" s="24">
        <f t="shared" si="1"/>
        <v>384</v>
      </c>
      <c r="M17" s="20">
        <f t="shared" si="1"/>
        <v>846</v>
      </c>
      <c r="N17" s="23">
        <f>SUM(L17:M17)</f>
        <v>1230</v>
      </c>
    </row>
    <row r="18" spans="1:14" s="1" customFormat="1" ht="12.75">
      <c r="A18" s="25" t="s">
        <v>11</v>
      </c>
      <c r="B18" s="26"/>
      <c r="C18" s="26"/>
      <c r="D18" s="26"/>
      <c r="E18" s="27"/>
      <c r="F18" s="28">
        <f>SUM(F13:F17)</f>
        <v>615</v>
      </c>
      <c r="G18" s="29">
        <f t="shared" ref="G18:N18" si="2">SUM(G13:G17)</f>
        <v>1380</v>
      </c>
      <c r="H18" s="30">
        <f t="shared" si="2"/>
        <v>1995</v>
      </c>
      <c r="I18" s="28">
        <f t="shared" si="2"/>
        <v>69</v>
      </c>
      <c r="J18" s="29">
        <f t="shared" si="2"/>
        <v>81</v>
      </c>
      <c r="K18" s="30">
        <f t="shared" si="2"/>
        <v>150</v>
      </c>
      <c r="L18" s="28">
        <f t="shared" si="2"/>
        <v>684</v>
      </c>
      <c r="M18" s="29">
        <f t="shared" si="2"/>
        <v>1461</v>
      </c>
      <c r="N18" s="30">
        <f t="shared" si="2"/>
        <v>2145</v>
      </c>
    </row>
    <row r="19" spans="1:14" s="1" customFormat="1" ht="12.75">
      <c r="A19" s="13" t="s">
        <v>18</v>
      </c>
      <c r="B19" s="14"/>
      <c r="C19" s="14"/>
      <c r="D19" s="14"/>
      <c r="E19" s="15"/>
      <c r="F19" s="16"/>
      <c r="G19" s="17"/>
      <c r="H19" s="18"/>
      <c r="I19" s="16"/>
      <c r="J19" s="17"/>
      <c r="K19" s="18"/>
      <c r="L19" s="16"/>
      <c r="M19" s="17"/>
      <c r="N19" s="18"/>
    </row>
    <row r="20" spans="1:14" s="1" customFormat="1" ht="12.75">
      <c r="A20" s="19" t="s">
        <v>19</v>
      </c>
      <c r="E20" s="20"/>
      <c r="F20" s="21">
        <v>0</v>
      </c>
      <c r="G20" s="22">
        <v>307</v>
      </c>
      <c r="H20" s="23">
        <f>SUM(F20:G20)</f>
        <v>307</v>
      </c>
      <c r="I20" s="21">
        <v>0</v>
      </c>
      <c r="J20" s="22">
        <v>33</v>
      </c>
      <c r="K20" s="23">
        <f>SUM(I20:J20)</f>
        <v>33</v>
      </c>
      <c r="L20" s="24">
        <f t="shared" ref="L20:M22" si="3">SUM(F20,I20)</f>
        <v>0</v>
      </c>
      <c r="M20" s="20">
        <f t="shared" si="3"/>
        <v>340</v>
      </c>
      <c r="N20" s="23">
        <f>SUM(L20:M20)</f>
        <v>340</v>
      </c>
    </row>
    <row r="21" spans="1:14" s="1" customFormat="1" ht="12.75">
      <c r="A21" s="19" t="s">
        <v>20</v>
      </c>
      <c r="E21" s="20"/>
      <c r="F21" s="21">
        <v>63</v>
      </c>
      <c r="G21" s="22">
        <v>0</v>
      </c>
      <c r="H21" s="23">
        <f>SUM(F21:G21)</f>
        <v>63</v>
      </c>
      <c r="I21" s="21">
        <v>0</v>
      </c>
      <c r="J21" s="22">
        <v>0</v>
      </c>
      <c r="K21" s="23">
        <f>SUM(I21:J21)</f>
        <v>0</v>
      </c>
      <c r="L21" s="24">
        <f t="shared" si="3"/>
        <v>63</v>
      </c>
      <c r="M21" s="20">
        <f t="shared" si="3"/>
        <v>0</v>
      </c>
      <c r="N21" s="23">
        <f>SUM(L21:M21)</f>
        <v>63</v>
      </c>
    </row>
    <row r="22" spans="1:14" s="1" customFormat="1" ht="12.75">
      <c r="A22" s="19" t="s">
        <v>21</v>
      </c>
      <c r="E22" s="20"/>
      <c r="F22" s="21">
        <v>276</v>
      </c>
      <c r="G22" s="22">
        <v>12</v>
      </c>
      <c r="H22" s="23">
        <f>SUM(F22:G22)</f>
        <v>288</v>
      </c>
      <c r="I22" s="21">
        <v>0</v>
      </c>
      <c r="J22" s="22">
        <v>22</v>
      </c>
      <c r="K22" s="23">
        <f>SUM(I22:J22)</f>
        <v>22</v>
      </c>
      <c r="L22" s="24">
        <f t="shared" si="3"/>
        <v>276</v>
      </c>
      <c r="M22" s="20">
        <f t="shared" si="3"/>
        <v>34</v>
      </c>
      <c r="N22" s="23">
        <f>SUM(L22:M22)</f>
        <v>310</v>
      </c>
    </row>
    <row r="23" spans="1:14" s="1" customFormat="1" ht="12.75">
      <c r="A23" s="25" t="s">
        <v>11</v>
      </c>
      <c r="B23" s="26"/>
      <c r="C23" s="26"/>
      <c r="D23" s="26"/>
      <c r="E23" s="27"/>
      <c r="F23" s="28">
        <f>SUM(F20:F22)</f>
        <v>339</v>
      </c>
      <c r="G23" s="29">
        <f>SUM(G20:G22)</f>
        <v>319</v>
      </c>
      <c r="H23" s="30">
        <f t="shared" ref="H23:N23" si="4">SUM(H20:H22)</f>
        <v>658</v>
      </c>
      <c r="I23" s="28">
        <f t="shared" si="4"/>
        <v>0</v>
      </c>
      <c r="J23" s="29">
        <f t="shared" si="4"/>
        <v>55</v>
      </c>
      <c r="K23" s="30">
        <f t="shared" si="4"/>
        <v>55</v>
      </c>
      <c r="L23" s="28">
        <f t="shared" si="4"/>
        <v>339</v>
      </c>
      <c r="M23" s="29">
        <f t="shared" si="4"/>
        <v>374</v>
      </c>
      <c r="N23" s="30">
        <f t="shared" si="4"/>
        <v>713</v>
      </c>
    </row>
    <row r="24" spans="1:14" s="1" customFormat="1" ht="12.75">
      <c r="A24" s="13" t="s">
        <v>22</v>
      </c>
      <c r="B24" s="14"/>
      <c r="C24" s="14"/>
      <c r="D24" s="14"/>
      <c r="E24" s="15"/>
      <c r="F24" s="16"/>
      <c r="G24" s="17"/>
      <c r="H24" s="18"/>
      <c r="I24" s="16"/>
      <c r="J24" s="17"/>
      <c r="K24" s="18"/>
      <c r="L24" s="16"/>
      <c r="M24" s="17"/>
      <c r="N24" s="18"/>
    </row>
    <row r="25" spans="1:14" s="1" customFormat="1" ht="12.75">
      <c r="A25" s="19" t="s">
        <v>23</v>
      </c>
      <c r="E25" s="20"/>
      <c r="F25" s="21">
        <v>0</v>
      </c>
      <c r="G25" s="22">
        <v>21</v>
      </c>
      <c r="H25" s="23">
        <f>SUM(F25:G25)</f>
        <v>21</v>
      </c>
      <c r="I25" s="21">
        <v>0</v>
      </c>
      <c r="J25" s="22">
        <v>110</v>
      </c>
      <c r="K25" s="23">
        <f>SUM(I25:J25)</f>
        <v>110</v>
      </c>
      <c r="L25" s="24">
        <f>SUM(F25,I25)</f>
        <v>0</v>
      </c>
      <c r="M25" s="20">
        <f>SUM(G25,J25)</f>
        <v>131</v>
      </c>
      <c r="N25" s="23">
        <f>SUM(L25:M25)</f>
        <v>131</v>
      </c>
    </row>
    <row r="26" spans="1:14" s="1" customFormat="1" ht="12.75">
      <c r="A26" s="25" t="s">
        <v>11</v>
      </c>
      <c r="B26" s="26"/>
      <c r="C26" s="26"/>
      <c r="D26" s="26"/>
      <c r="E26" s="27"/>
      <c r="F26" s="28">
        <f t="shared" ref="F26:N26" si="5">SUM(F25:F25)</f>
        <v>0</v>
      </c>
      <c r="G26" s="29">
        <f t="shared" si="5"/>
        <v>21</v>
      </c>
      <c r="H26" s="30">
        <f t="shared" si="5"/>
        <v>21</v>
      </c>
      <c r="I26" s="28">
        <f t="shared" si="5"/>
        <v>0</v>
      </c>
      <c r="J26" s="29">
        <f t="shared" si="5"/>
        <v>110</v>
      </c>
      <c r="K26" s="30">
        <f t="shared" si="5"/>
        <v>110</v>
      </c>
      <c r="L26" s="28">
        <f t="shared" si="5"/>
        <v>0</v>
      </c>
      <c r="M26" s="29">
        <f t="shared" si="5"/>
        <v>131</v>
      </c>
      <c r="N26" s="30">
        <f t="shared" si="5"/>
        <v>131</v>
      </c>
    </row>
    <row r="27" spans="1:14" s="1" customFormat="1" ht="12.75">
      <c r="A27" s="31" t="s">
        <v>24</v>
      </c>
      <c r="B27" s="32"/>
      <c r="C27" s="32"/>
      <c r="D27" s="32"/>
      <c r="E27" s="33"/>
      <c r="F27" s="16"/>
      <c r="G27" s="17"/>
      <c r="H27" s="18"/>
      <c r="I27" s="16"/>
      <c r="J27" s="17"/>
      <c r="K27" s="18"/>
      <c r="L27" s="16"/>
      <c r="M27" s="17"/>
      <c r="N27" s="18"/>
    </row>
    <row r="28" spans="1:14" s="1" customFormat="1" ht="12.75">
      <c r="A28" s="25" t="s">
        <v>25</v>
      </c>
      <c r="B28" s="26"/>
      <c r="C28" s="26"/>
      <c r="D28" s="26"/>
      <c r="E28" s="27"/>
      <c r="F28" s="28">
        <v>0</v>
      </c>
      <c r="G28" s="29">
        <v>68</v>
      </c>
      <c r="H28" s="34">
        <f>SUM(F28:G28)</f>
        <v>68</v>
      </c>
      <c r="I28" s="28">
        <v>0</v>
      </c>
      <c r="J28" s="29">
        <v>37</v>
      </c>
      <c r="K28" s="34">
        <f>SUM(I28:J28)</f>
        <v>37</v>
      </c>
      <c r="L28" s="35">
        <f>SUM(F28,I28)</f>
        <v>0</v>
      </c>
      <c r="M28" s="27">
        <f>SUM(G28,J28)</f>
        <v>105</v>
      </c>
      <c r="N28" s="34">
        <f>SUM(L28:M28)</f>
        <v>105</v>
      </c>
    </row>
    <row r="29" spans="1:14" s="1" customFormat="1" ht="12.75">
      <c r="A29" s="36" t="s">
        <v>5</v>
      </c>
      <c r="B29" s="37"/>
      <c r="C29" s="37"/>
      <c r="D29" s="37"/>
      <c r="E29" s="38"/>
      <c r="F29" s="39">
        <f t="shared" ref="F29:N29" si="6">SUM(F11,F23,F26,F28,F18)</f>
        <v>954</v>
      </c>
      <c r="G29" s="38">
        <f t="shared" si="6"/>
        <v>1825</v>
      </c>
      <c r="H29" s="40">
        <f t="shared" si="6"/>
        <v>2779</v>
      </c>
      <c r="I29" s="39">
        <f t="shared" si="6"/>
        <v>69</v>
      </c>
      <c r="J29" s="38">
        <f t="shared" si="6"/>
        <v>289</v>
      </c>
      <c r="K29" s="40">
        <f t="shared" si="6"/>
        <v>358</v>
      </c>
      <c r="L29" s="39">
        <f t="shared" si="6"/>
        <v>1023</v>
      </c>
      <c r="M29" s="38">
        <f t="shared" si="6"/>
        <v>2114</v>
      </c>
      <c r="N29" s="40">
        <f t="shared" si="6"/>
        <v>3137</v>
      </c>
    </row>
  </sheetData>
  <mergeCells count="6">
    <mergeCell ref="A2:O2"/>
    <mergeCell ref="A3:O3"/>
    <mergeCell ref="A4:O4"/>
    <mergeCell ref="F6:H6"/>
    <mergeCell ref="I6:K6"/>
    <mergeCell ref="L6:N6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F2F7-04D8-4D1B-BA08-69C61A2AE510}">
  <dimension ref="A1:N9"/>
  <sheetViews>
    <sheetView workbookViewId="0">
      <selection activeCell="F27" sqref="F27"/>
    </sheetView>
  </sheetViews>
  <sheetFormatPr defaultRowHeight="15"/>
  <sheetData>
    <row r="1" spans="1:14" s="1" customFormat="1" ht="12.75"/>
    <row r="2" spans="1:14" s="3" customFormat="1" ht="15.7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3" customFormat="1" ht="15.75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3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" customFormat="1" ht="15.7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1" customFormat="1" ht="12.7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" customFormat="1" ht="12.75">
      <c r="A7" s="4"/>
      <c r="B7" s="5"/>
      <c r="C7" s="53" t="s">
        <v>3</v>
      </c>
      <c r="D7" s="51"/>
      <c r="E7" s="51"/>
      <c r="F7" s="52"/>
      <c r="G7" s="53" t="s">
        <v>4</v>
      </c>
      <c r="H7" s="51"/>
      <c r="I7" s="51"/>
      <c r="J7" s="52"/>
      <c r="K7" s="54" t="s">
        <v>5</v>
      </c>
      <c r="L7" s="51"/>
      <c r="M7" s="51"/>
      <c r="N7" s="52"/>
    </row>
    <row r="8" spans="1:14" s="1" customFormat="1" ht="12.75">
      <c r="A8" s="10"/>
      <c r="B8" s="11"/>
      <c r="C8" s="10" t="s">
        <v>28</v>
      </c>
      <c r="D8" s="11" t="s">
        <v>6</v>
      </c>
      <c r="E8" s="11" t="s">
        <v>7</v>
      </c>
      <c r="F8" s="12" t="s">
        <v>5</v>
      </c>
      <c r="G8" s="10" t="s">
        <v>28</v>
      </c>
      <c r="H8" s="11" t="s">
        <v>6</v>
      </c>
      <c r="I8" s="11" t="s">
        <v>7</v>
      </c>
      <c r="J8" s="12" t="s">
        <v>5</v>
      </c>
      <c r="K8" s="10" t="s">
        <v>28</v>
      </c>
      <c r="L8" s="11" t="s">
        <v>6</v>
      </c>
      <c r="M8" s="11" t="s">
        <v>7</v>
      </c>
      <c r="N8" s="12" t="s">
        <v>5</v>
      </c>
    </row>
    <row r="9" spans="1:14" s="1" customFormat="1" ht="12.75">
      <c r="A9" s="42" t="s">
        <v>29</v>
      </c>
      <c r="B9" s="43"/>
      <c r="C9" s="44">
        <v>848</v>
      </c>
      <c r="D9" s="44">
        <v>5048</v>
      </c>
      <c r="E9" s="44">
        <v>45</v>
      </c>
      <c r="F9" s="45">
        <f>SUM(C9:E9)</f>
        <v>5941</v>
      </c>
      <c r="G9" s="44">
        <v>604</v>
      </c>
      <c r="H9" s="44">
        <v>2648</v>
      </c>
      <c r="I9" s="44">
        <v>51</v>
      </c>
      <c r="J9" s="45">
        <f>SUM(G9:I9)</f>
        <v>3303</v>
      </c>
      <c r="K9" s="44">
        <f>SUM(C9,G9)</f>
        <v>1452</v>
      </c>
      <c r="L9" s="44">
        <f>SUM(D9,H9)</f>
        <v>7696</v>
      </c>
      <c r="M9" s="44">
        <f>SUM(E9,I9)</f>
        <v>96</v>
      </c>
      <c r="N9" s="45">
        <f>SUM(K9:M9)</f>
        <v>9244</v>
      </c>
    </row>
  </sheetData>
  <mergeCells count="7">
    <mergeCell ref="A2:N2"/>
    <mergeCell ref="A3:N3"/>
    <mergeCell ref="A4:N4"/>
    <mergeCell ref="A5:N5"/>
    <mergeCell ref="C7:F7"/>
    <mergeCell ref="G7:J7"/>
    <mergeCell ref="K7:N7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F040-761F-469E-B39C-4B77B39480FA}">
  <dimension ref="A1:N20"/>
  <sheetViews>
    <sheetView zoomScaleNormal="100" workbookViewId="0">
      <selection activeCell="K21" sqref="K21"/>
    </sheetView>
  </sheetViews>
  <sheetFormatPr defaultRowHeight="15"/>
  <sheetData>
    <row r="1" spans="1:14" s="1" customFormat="1" ht="12.75"/>
    <row r="2" spans="1:14" s="3" customFormat="1" ht="15.7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3" customFormat="1" ht="15.75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3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" customFormat="1" ht="15.7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3" customFormat="1" ht="15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1" customFormat="1" ht="12.75">
      <c r="A7" s="4"/>
      <c r="B7" s="5"/>
      <c r="C7" s="5"/>
      <c r="D7" s="5"/>
      <c r="E7" s="5"/>
      <c r="F7" s="53" t="s">
        <v>3</v>
      </c>
      <c r="G7" s="51"/>
      <c r="H7" s="52"/>
      <c r="I7" s="53" t="s">
        <v>4</v>
      </c>
      <c r="J7" s="51"/>
      <c r="K7" s="52"/>
      <c r="L7" s="53" t="s">
        <v>5</v>
      </c>
      <c r="M7" s="51"/>
      <c r="N7" s="52"/>
    </row>
    <row r="8" spans="1:14" s="1" customFormat="1" ht="12.75">
      <c r="A8" s="10"/>
      <c r="B8" s="11"/>
      <c r="C8" s="11"/>
      <c r="D8" s="11"/>
      <c r="E8" s="11"/>
      <c r="F8" s="10" t="s">
        <v>28</v>
      </c>
      <c r="G8" s="11" t="s">
        <v>6</v>
      </c>
      <c r="H8" s="12" t="s">
        <v>5</v>
      </c>
      <c r="I8" s="10" t="s">
        <v>28</v>
      </c>
      <c r="J8" s="11" t="s">
        <v>6</v>
      </c>
      <c r="K8" s="12" t="s">
        <v>5</v>
      </c>
      <c r="L8" s="10" t="s">
        <v>28</v>
      </c>
      <c r="M8" s="11" t="s">
        <v>6</v>
      </c>
      <c r="N8" s="12" t="s">
        <v>5</v>
      </c>
    </row>
    <row r="9" spans="1:14" s="1" customFormat="1" ht="12.75">
      <c r="A9" s="13" t="s">
        <v>31</v>
      </c>
      <c r="B9" s="46"/>
      <c r="C9" s="46"/>
      <c r="D9" s="46"/>
      <c r="E9" s="46"/>
      <c r="F9" s="16"/>
      <c r="G9" s="17"/>
      <c r="H9" s="18"/>
      <c r="I9" s="16"/>
      <c r="J9" s="17"/>
      <c r="K9" s="18"/>
      <c r="L9" s="16"/>
      <c r="M9" s="17"/>
      <c r="N9" s="18"/>
    </row>
    <row r="10" spans="1:14" s="1" customFormat="1" ht="12.75">
      <c r="A10" s="25" t="s">
        <v>32</v>
      </c>
      <c r="B10" s="26"/>
      <c r="C10" s="26"/>
      <c r="D10" s="26"/>
      <c r="E10" s="26"/>
      <c r="F10" s="21">
        <v>104</v>
      </c>
      <c r="G10" s="22">
        <v>0</v>
      </c>
      <c r="H10" s="23">
        <f>SUM(F10,G10)</f>
        <v>104</v>
      </c>
      <c r="I10" s="21">
        <v>68</v>
      </c>
      <c r="J10" s="22">
        <v>0</v>
      </c>
      <c r="K10" s="23">
        <f>SUM(I10,J10)</f>
        <v>68</v>
      </c>
      <c r="L10" s="21">
        <f>SUM(F10,I10)</f>
        <v>172</v>
      </c>
      <c r="M10" s="22">
        <f>SUM(G10,J10)</f>
        <v>0</v>
      </c>
      <c r="N10" s="23">
        <f>SUM(L10:M10)</f>
        <v>172</v>
      </c>
    </row>
    <row r="11" spans="1:14" s="1" customFormat="1" ht="12.75">
      <c r="A11" s="13" t="s">
        <v>33</v>
      </c>
      <c r="B11" s="46"/>
      <c r="C11" s="46"/>
      <c r="D11" s="46"/>
      <c r="E11" s="46"/>
      <c r="F11" s="16"/>
      <c r="G11" s="17"/>
      <c r="H11" s="18"/>
      <c r="I11" s="16"/>
      <c r="J11" s="17"/>
      <c r="K11" s="18"/>
      <c r="L11" s="16"/>
      <c r="M11" s="17"/>
      <c r="N11" s="18"/>
    </row>
    <row r="12" spans="1:14" s="1" customFormat="1" ht="12.75">
      <c r="A12" s="19" t="s">
        <v>34</v>
      </c>
      <c r="F12" s="21">
        <v>87</v>
      </c>
      <c r="G12" s="22">
        <v>27</v>
      </c>
      <c r="H12" s="23">
        <f>SUM(F12,G12)</f>
        <v>114</v>
      </c>
      <c r="I12" s="21">
        <v>78</v>
      </c>
      <c r="J12" s="22">
        <v>33</v>
      </c>
      <c r="K12" s="23">
        <f>SUM(I12,J12)</f>
        <v>111</v>
      </c>
      <c r="L12" s="21">
        <f>SUM(F12,I12)</f>
        <v>165</v>
      </c>
      <c r="M12" s="22">
        <f>SUM(G12,J12)</f>
        <v>60</v>
      </c>
      <c r="N12" s="23">
        <f>SUM(L12:M12)</f>
        <v>225</v>
      </c>
    </row>
    <row r="13" spans="1:14" s="1" customFormat="1" ht="12.75">
      <c r="A13" s="19" t="s">
        <v>35</v>
      </c>
      <c r="F13" s="21">
        <v>228</v>
      </c>
      <c r="G13" s="22">
        <v>0</v>
      </c>
      <c r="H13" s="23">
        <f>SUM(F13,G13)</f>
        <v>228</v>
      </c>
      <c r="I13" s="21">
        <v>285</v>
      </c>
      <c r="J13" s="22">
        <v>0</v>
      </c>
      <c r="K13" s="23">
        <f>SUM(I13,J13)</f>
        <v>285</v>
      </c>
      <c r="L13" s="21">
        <f>SUM(F13,I13)</f>
        <v>513</v>
      </c>
      <c r="M13" s="22">
        <f>SUM(G13,J13)</f>
        <v>0</v>
      </c>
      <c r="N13" s="23">
        <f>SUM(L13:M13)</f>
        <v>513</v>
      </c>
    </row>
    <row r="14" spans="1:14" s="1" customFormat="1" ht="12.75">
      <c r="A14" s="25" t="s">
        <v>11</v>
      </c>
      <c r="B14" s="26"/>
      <c r="C14" s="26"/>
      <c r="D14" s="26"/>
      <c r="E14" s="26"/>
      <c r="F14" s="28">
        <f>SUM(F12:F13)</f>
        <v>315</v>
      </c>
      <c r="G14" s="29">
        <f t="shared" ref="G14:N14" si="0">SUM(G12:G13)</f>
        <v>27</v>
      </c>
      <c r="H14" s="30">
        <f t="shared" si="0"/>
        <v>342</v>
      </c>
      <c r="I14" s="28">
        <f t="shared" si="0"/>
        <v>363</v>
      </c>
      <c r="J14" s="29">
        <f t="shared" si="0"/>
        <v>33</v>
      </c>
      <c r="K14" s="30">
        <f t="shared" si="0"/>
        <v>396</v>
      </c>
      <c r="L14" s="28">
        <f>SUM(L12:L13)</f>
        <v>678</v>
      </c>
      <c r="M14" s="29">
        <f t="shared" si="0"/>
        <v>60</v>
      </c>
      <c r="N14" s="30">
        <f t="shared" si="0"/>
        <v>738</v>
      </c>
    </row>
    <row r="15" spans="1:14" s="1" customFormat="1" ht="12.75">
      <c r="A15" s="13" t="s">
        <v>36</v>
      </c>
      <c r="B15" s="46"/>
      <c r="C15" s="46"/>
      <c r="D15" s="46"/>
      <c r="E15" s="46"/>
      <c r="F15" s="16"/>
      <c r="G15" s="17"/>
      <c r="H15" s="18"/>
      <c r="I15" s="16"/>
      <c r="J15" s="17"/>
      <c r="K15" s="18"/>
      <c r="L15" s="16"/>
      <c r="M15" s="17"/>
      <c r="N15" s="18"/>
    </row>
    <row r="16" spans="1:14" s="1" customFormat="1" ht="12.75">
      <c r="A16" s="19" t="s">
        <v>37</v>
      </c>
      <c r="F16" s="21">
        <v>129</v>
      </c>
      <c r="G16" s="22">
        <v>168</v>
      </c>
      <c r="H16" s="23">
        <f>SUM(F16,G16)</f>
        <v>297</v>
      </c>
      <c r="I16" s="21">
        <v>96</v>
      </c>
      <c r="J16" s="22">
        <v>147</v>
      </c>
      <c r="K16" s="23">
        <f>SUM(I16,J16)</f>
        <v>243</v>
      </c>
      <c r="L16" s="21">
        <f t="shared" ref="L16:M18" si="1">SUM(F16,I16)</f>
        <v>225</v>
      </c>
      <c r="M16" s="22">
        <f t="shared" si="1"/>
        <v>315</v>
      </c>
      <c r="N16" s="23">
        <f t="shared" ref="N16:N18" si="2">SUM(L16:M16)</f>
        <v>540</v>
      </c>
    </row>
    <row r="17" spans="1:14" s="1" customFormat="1" ht="12.75">
      <c r="A17" s="19" t="s">
        <v>38</v>
      </c>
      <c r="F17" s="21">
        <v>0</v>
      </c>
      <c r="G17" s="22">
        <v>132</v>
      </c>
      <c r="H17" s="23">
        <f>SUM(F17,G17)</f>
        <v>132</v>
      </c>
      <c r="I17" s="21">
        <v>0</v>
      </c>
      <c r="J17" s="22">
        <v>99</v>
      </c>
      <c r="K17" s="23">
        <f>SUM(I17,J17)</f>
        <v>99</v>
      </c>
      <c r="L17" s="21">
        <f t="shared" si="1"/>
        <v>0</v>
      </c>
      <c r="M17" s="22">
        <f t="shared" si="1"/>
        <v>231</v>
      </c>
      <c r="N17" s="23">
        <f t="shared" si="2"/>
        <v>231</v>
      </c>
    </row>
    <row r="18" spans="1:14" s="1" customFormat="1" ht="12.75">
      <c r="A18" s="19" t="s">
        <v>39</v>
      </c>
      <c r="F18" s="21">
        <v>646</v>
      </c>
      <c r="G18" s="22">
        <v>1123</v>
      </c>
      <c r="H18" s="23">
        <f>SUM(F18,G18)</f>
        <v>1769</v>
      </c>
      <c r="I18" s="21">
        <v>426</v>
      </c>
      <c r="J18" s="22">
        <v>774</v>
      </c>
      <c r="K18" s="23">
        <f>SUM(I18,J18)</f>
        <v>1200</v>
      </c>
      <c r="L18" s="21">
        <f t="shared" si="1"/>
        <v>1072</v>
      </c>
      <c r="M18" s="22">
        <f t="shared" si="1"/>
        <v>1897</v>
      </c>
      <c r="N18" s="23">
        <f t="shared" si="2"/>
        <v>2969</v>
      </c>
    </row>
    <row r="19" spans="1:14" s="1" customFormat="1" ht="12.75">
      <c r="A19" s="25" t="s">
        <v>11</v>
      </c>
      <c r="B19" s="26"/>
      <c r="C19" s="26"/>
      <c r="D19" s="26"/>
      <c r="E19" s="26"/>
      <c r="F19" s="28">
        <f>SUM(F16:F18)</f>
        <v>775</v>
      </c>
      <c r="G19" s="29">
        <f t="shared" ref="G19:N19" si="3">SUM(G16:G18)</f>
        <v>1423</v>
      </c>
      <c r="H19" s="30">
        <f t="shared" si="3"/>
        <v>2198</v>
      </c>
      <c r="I19" s="28">
        <f t="shared" si="3"/>
        <v>522</v>
      </c>
      <c r="J19" s="29">
        <f>SUM(J16:J18)</f>
        <v>1020</v>
      </c>
      <c r="K19" s="30">
        <f t="shared" si="3"/>
        <v>1542</v>
      </c>
      <c r="L19" s="28">
        <f t="shared" si="3"/>
        <v>1297</v>
      </c>
      <c r="M19" s="29">
        <f t="shared" si="3"/>
        <v>2443</v>
      </c>
      <c r="N19" s="30">
        <f t="shared" si="3"/>
        <v>3740</v>
      </c>
    </row>
    <row r="20" spans="1:14" s="32" customFormat="1" ht="12.75">
      <c r="A20" s="36" t="s">
        <v>5</v>
      </c>
      <c r="B20" s="37"/>
      <c r="C20" s="37"/>
      <c r="D20" s="37"/>
      <c r="E20" s="37"/>
      <c r="F20" s="39">
        <f t="shared" ref="F20:N20" si="4">SUM(F14,F19,F10)</f>
        <v>1194</v>
      </c>
      <c r="G20" s="38">
        <f t="shared" si="4"/>
        <v>1450</v>
      </c>
      <c r="H20" s="38">
        <f t="shared" si="4"/>
        <v>2644</v>
      </c>
      <c r="I20" s="39">
        <f t="shared" si="4"/>
        <v>953</v>
      </c>
      <c r="J20" s="38">
        <f t="shared" si="4"/>
        <v>1053</v>
      </c>
      <c r="K20" s="38">
        <f t="shared" si="4"/>
        <v>2006</v>
      </c>
      <c r="L20" s="39">
        <f t="shared" si="4"/>
        <v>2147</v>
      </c>
      <c r="M20" s="38">
        <f t="shared" si="4"/>
        <v>2503</v>
      </c>
      <c r="N20" s="40">
        <f t="shared" si="4"/>
        <v>4650</v>
      </c>
    </row>
  </sheetData>
  <mergeCells count="7">
    <mergeCell ref="A2:N2"/>
    <mergeCell ref="A3:N3"/>
    <mergeCell ref="A4:N4"/>
    <mergeCell ref="A5:N5"/>
    <mergeCell ref="F7:H7"/>
    <mergeCell ref="I7:K7"/>
    <mergeCell ref="L7:N7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NOC</vt:lpstr>
      <vt:lpstr>Tulsa</vt:lpstr>
      <vt:lpstr>EC - LSTD</vt:lpstr>
      <vt:lpstr>EC - CIDL</vt:lpstr>
      <vt:lpstr>NOC!Print_Titles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Alesha Carter</dc:creator>
  <cp:lastModifiedBy>Alesha Carter</cp:lastModifiedBy>
  <dcterms:created xsi:type="dcterms:W3CDTF">2024-04-23T17:22:18Z</dcterms:created>
  <dcterms:modified xsi:type="dcterms:W3CDTF">2024-04-23T18:12:07Z</dcterms:modified>
</cp:coreProperties>
</file>