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R\Students\Credit Hours - Courses\Summaries - SCH Tables\Spring\Spring 2024\"/>
    </mc:Choice>
  </mc:AlternateContent>
  <xr:revisionPtr revIDLastSave="0" documentId="13_ncr:1_{1A8CB556-C84B-4ED1-AEC6-9BEB5C18D81C}" xr6:coauthVersionLast="47" xr6:coauthVersionMax="47" xr10:uidLastSave="{00000000-0000-0000-0000-000000000000}"/>
  <bookViews>
    <workbookView xWindow="4155" yWindow="3465" windowWidth="21600" windowHeight="12270" xr2:uid="{CEF116BD-2A5F-4C36-BEAA-F7BF9EBBFF07}"/>
  </bookViews>
  <sheets>
    <sheet name="NOC" sheetId="2" r:id="rId1"/>
    <sheet name="Tulsa" sheetId="3" r:id="rId2"/>
    <sheet name="EC - LSTD" sheetId="4" r:id="rId3"/>
    <sheet name="EC - CIDL" sheetId="5" r:id="rId4"/>
    <sheet name="SAS Output" sheetId="6" r:id="rId5"/>
  </sheets>
  <definedNames>
    <definedName name="_xlnm.Print_Titles" localSheetId="0">NOC!$1:$8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2" l="1"/>
  <c r="L108" i="2"/>
  <c r="N10" i="5"/>
  <c r="L10" i="5"/>
  <c r="F14" i="5"/>
  <c r="G14" i="5"/>
  <c r="M25" i="3"/>
  <c r="M26" i="3"/>
  <c r="M27" i="3"/>
  <c r="M29" i="3"/>
  <c r="I29" i="3"/>
  <c r="N108" i="2"/>
  <c r="M108" i="2"/>
  <c r="M107" i="2"/>
  <c r="I47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108" i="2"/>
  <c r="F15" i="2"/>
  <c r="H11" i="3"/>
  <c r="H18" i="3"/>
  <c r="H23" i="3"/>
  <c r="H27" i="3"/>
  <c r="H30" i="3"/>
  <c r="G11" i="3"/>
  <c r="G18" i="3"/>
  <c r="G23" i="3"/>
  <c r="G27" i="3"/>
  <c r="G30" i="3"/>
  <c r="N25" i="3"/>
  <c r="O25" i="3"/>
  <c r="P25" i="3"/>
  <c r="Q25" i="3"/>
  <c r="N26" i="3"/>
  <c r="O26" i="3"/>
  <c r="P26" i="3"/>
  <c r="Q26" i="3"/>
  <c r="Q27" i="3"/>
  <c r="N20" i="3"/>
  <c r="O20" i="3"/>
  <c r="P20" i="3"/>
  <c r="Q20" i="3"/>
  <c r="N21" i="3"/>
  <c r="O21" i="3"/>
  <c r="P21" i="3"/>
  <c r="Q21" i="3"/>
  <c r="N22" i="3"/>
  <c r="O22" i="3"/>
  <c r="P22" i="3"/>
  <c r="Q22" i="3"/>
  <c r="Q23" i="3"/>
  <c r="N13" i="3"/>
  <c r="O13" i="3"/>
  <c r="P13" i="3"/>
  <c r="Q13" i="3"/>
  <c r="N14" i="3"/>
  <c r="O14" i="3"/>
  <c r="P14" i="3"/>
  <c r="Q14" i="3"/>
  <c r="N15" i="3"/>
  <c r="O15" i="3"/>
  <c r="P15" i="3"/>
  <c r="Q15" i="3"/>
  <c r="N16" i="3"/>
  <c r="O16" i="3"/>
  <c r="P16" i="3"/>
  <c r="Q16" i="3"/>
  <c r="N17" i="3"/>
  <c r="O17" i="3"/>
  <c r="P17" i="3"/>
  <c r="Q17" i="3"/>
  <c r="Q18" i="3"/>
  <c r="N10" i="3"/>
  <c r="O10" i="3"/>
  <c r="P10" i="3"/>
  <c r="Q10" i="3"/>
  <c r="N9" i="3"/>
  <c r="O9" i="3"/>
  <c r="P9" i="3"/>
  <c r="Q9" i="3"/>
  <c r="P11" i="3"/>
  <c r="O23" i="3"/>
  <c r="M20" i="3"/>
  <c r="M21" i="3"/>
  <c r="M22" i="3"/>
  <c r="M14" i="3"/>
  <c r="M15" i="3"/>
  <c r="M16" i="3"/>
  <c r="M17" i="3"/>
  <c r="M13" i="3"/>
  <c r="M10" i="3"/>
  <c r="M9" i="3"/>
  <c r="I26" i="3"/>
  <c r="I25" i="3"/>
  <c r="I27" i="3"/>
  <c r="I21" i="3"/>
  <c r="I22" i="3"/>
  <c r="I20" i="3"/>
  <c r="I23" i="3"/>
  <c r="I14" i="3"/>
  <c r="I15" i="3"/>
  <c r="I16" i="3"/>
  <c r="I17" i="3"/>
  <c r="I13" i="3"/>
  <c r="I9" i="3"/>
  <c r="I10" i="3"/>
  <c r="I11" i="3"/>
  <c r="O29" i="3"/>
  <c r="K27" i="3"/>
  <c r="K18" i="3"/>
  <c r="F11" i="3"/>
  <c r="F18" i="3"/>
  <c r="J18" i="3"/>
  <c r="L18" i="3"/>
  <c r="F23" i="3"/>
  <c r="M23" i="3"/>
  <c r="F27" i="3"/>
  <c r="J27" i="3"/>
  <c r="L27" i="3"/>
  <c r="N29" i="3"/>
  <c r="P29" i="3"/>
  <c r="M18" i="3"/>
  <c r="K30" i="3"/>
  <c r="M11" i="3"/>
  <c r="I18" i="3"/>
  <c r="O18" i="3"/>
  <c r="O27" i="3"/>
  <c r="O11" i="3"/>
  <c r="Q29" i="3"/>
  <c r="J30" i="3"/>
  <c r="N27" i="3"/>
  <c r="F30" i="3"/>
  <c r="N18" i="3"/>
  <c r="P18" i="3"/>
  <c r="P23" i="3"/>
  <c r="P27" i="3"/>
  <c r="N11" i="3"/>
  <c r="L30" i="3"/>
  <c r="I30" i="3"/>
  <c r="N23" i="3"/>
  <c r="M30" i="3"/>
  <c r="O30" i="3"/>
  <c r="Q11" i="3"/>
  <c r="P30" i="3"/>
  <c r="N30" i="3"/>
  <c r="Q30" i="3"/>
  <c r="L16" i="5"/>
  <c r="M16" i="5"/>
  <c r="N16" i="5"/>
  <c r="L17" i="5"/>
  <c r="M17" i="5"/>
  <c r="N17" i="5"/>
  <c r="L18" i="5"/>
  <c r="M18" i="5"/>
  <c r="N18" i="5"/>
  <c r="N19" i="5"/>
  <c r="L12" i="5"/>
  <c r="M12" i="5"/>
  <c r="N12" i="5"/>
  <c r="L13" i="5"/>
  <c r="M13" i="5"/>
  <c r="N13" i="5"/>
  <c r="N14" i="5"/>
  <c r="H18" i="5"/>
  <c r="H16" i="5"/>
  <c r="H17" i="5"/>
  <c r="H19" i="5"/>
  <c r="H10" i="5"/>
  <c r="H12" i="5"/>
  <c r="H13" i="5"/>
  <c r="H14" i="5"/>
  <c r="H20" i="5"/>
  <c r="K16" i="5"/>
  <c r="K17" i="5"/>
  <c r="K18" i="5"/>
  <c r="I14" i="5"/>
  <c r="I19" i="5"/>
  <c r="I20" i="5"/>
  <c r="F19" i="5"/>
  <c r="F20" i="5"/>
  <c r="G19" i="5"/>
  <c r="G20" i="5"/>
  <c r="K13" i="5"/>
  <c r="K12" i="5"/>
  <c r="K10" i="5"/>
  <c r="N49" i="2"/>
  <c r="N50" i="2"/>
  <c r="N51" i="2"/>
  <c r="N52" i="2"/>
  <c r="K19" i="5"/>
  <c r="K9" i="4"/>
  <c r="L9" i="4"/>
  <c r="M9" i="4"/>
  <c r="N9" i="4"/>
  <c r="J9" i="4"/>
  <c r="F9" i="4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P107" i="2"/>
  <c r="O107" i="2"/>
  <c r="N107" i="2"/>
  <c r="P101" i="2"/>
  <c r="O101" i="2"/>
  <c r="N101" i="2"/>
  <c r="Q101" i="2"/>
  <c r="N98" i="2"/>
  <c r="O98" i="2"/>
  <c r="P98" i="2"/>
  <c r="P97" i="2"/>
  <c r="O97" i="2"/>
  <c r="O99" i="2"/>
  <c r="N97" i="2"/>
  <c r="P95" i="2"/>
  <c r="O95" i="2"/>
  <c r="N95" i="2"/>
  <c r="M84" i="2"/>
  <c r="M85" i="2"/>
  <c r="M86" i="2"/>
  <c r="M87" i="2"/>
  <c r="M88" i="2"/>
  <c r="M89" i="2"/>
  <c r="M90" i="2"/>
  <c r="M91" i="2"/>
  <c r="M92" i="2"/>
  <c r="M93" i="2"/>
  <c r="N85" i="2"/>
  <c r="O85" i="2"/>
  <c r="P85" i="2"/>
  <c r="N86" i="2"/>
  <c r="O86" i="2"/>
  <c r="P86" i="2"/>
  <c r="N87" i="2"/>
  <c r="O87" i="2"/>
  <c r="P87" i="2"/>
  <c r="Q87" i="2"/>
  <c r="N88" i="2"/>
  <c r="O88" i="2"/>
  <c r="P88" i="2"/>
  <c r="Q88" i="2"/>
  <c r="N89" i="2"/>
  <c r="O89" i="2"/>
  <c r="P89" i="2"/>
  <c r="N90" i="2"/>
  <c r="O90" i="2"/>
  <c r="P90" i="2"/>
  <c r="N91" i="2"/>
  <c r="O91" i="2"/>
  <c r="P91" i="2"/>
  <c r="Q91" i="2"/>
  <c r="N92" i="2"/>
  <c r="O92" i="2"/>
  <c r="P92" i="2"/>
  <c r="P84" i="2"/>
  <c r="O84" i="2"/>
  <c r="N84" i="2"/>
  <c r="N74" i="2"/>
  <c r="O74" i="2"/>
  <c r="P74" i="2"/>
  <c r="N75" i="2"/>
  <c r="O75" i="2"/>
  <c r="P75" i="2"/>
  <c r="N76" i="2"/>
  <c r="O76" i="2"/>
  <c r="P76" i="2"/>
  <c r="N77" i="2"/>
  <c r="O77" i="2"/>
  <c r="O73" i="2"/>
  <c r="O78" i="2"/>
  <c r="O79" i="2"/>
  <c r="O80" i="2"/>
  <c r="O81" i="2"/>
  <c r="O82" i="2"/>
  <c r="P77" i="2"/>
  <c r="N78" i="2"/>
  <c r="P78" i="2"/>
  <c r="N79" i="2"/>
  <c r="P79" i="2"/>
  <c r="N80" i="2"/>
  <c r="P80" i="2"/>
  <c r="N81" i="2"/>
  <c r="P81" i="2"/>
  <c r="P73" i="2"/>
  <c r="N73" i="2"/>
  <c r="P68" i="2"/>
  <c r="P69" i="2"/>
  <c r="P70" i="2"/>
  <c r="O69" i="2"/>
  <c r="O70" i="2"/>
  <c r="O68" i="2"/>
  <c r="N70" i="2"/>
  <c r="N69" i="2"/>
  <c r="N68" i="2"/>
  <c r="N65" i="2"/>
  <c r="O65" i="2"/>
  <c r="P65" i="2"/>
  <c r="P64" i="2"/>
  <c r="P66" i="2"/>
  <c r="O64" i="2"/>
  <c r="O66" i="2"/>
  <c r="N64" i="2"/>
  <c r="P54" i="2"/>
  <c r="P55" i="2"/>
  <c r="P56" i="2"/>
  <c r="P57" i="2"/>
  <c r="P58" i="2"/>
  <c r="P59" i="2"/>
  <c r="P60" i="2"/>
  <c r="P61" i="2"/>
  <c r="O55" i="2"/>
  <c r="O56" i="2"/>
  <c r="O57" i="2"/>
  <c r="O58" i="2"/>
  <c r="O59" i="2"/>
  <c r="O60" i="2"/>
  <c r="N60" i="2"/>
  <c r="Q60" i="2"/>
  <c r="O61" i="2"/>
  <c r="O54" i="2"/>
  <c r="N61" i="2"/>
  <c r="N55" i="2"/>
  <c r="N56" i="2"/>
  <c r="N57" i="2"/>
  <c r="N58" i="2"/>
  <c r="N59" i="2"/>
  <c r="N54" i="2"/>
  <c r="N100" i="2"/>
  <c r="P100" i="2"/>
  <c r="O100" i="2"/>
  <c r="Q100" i="2"/>
  <c r="I101" i="2"/>
  <c r="N103" i="2"/>
  <c r="O103" i="2"/>
  <c r="P103" i="2"/>
  <c r="Q103" i="2"/>
  <c r="P104" i="2"/>
  <c r="P105" i="2"/>
  <c r="O104" i="2"/>
  <c r="N104" i="2"/>
  <c r="Q104" i="2"/>
  <c r="O105" i="2"/>
  <c r="N105" i="2"/>
  <c r="Q105" i="2"/>
  <c r="P51" i="2"/>
  <c r="O51" i="2"/>
  <c r="P50" i="2"/>
  <c r="O50" i="2"/>
  <c r="P49" i="2"/>
  <c r="O49" i="2"/>
  <c r="M19" i="2"/>
  <c r="N11" i="2"/>
  <c r="M11" i="2"/>
  <c r="M18" i="2"/>
  <c r="O19" i="2"/>
  <c r="P19" i="2"/>
  <c r="Q19" i="2"/>
  <c r="N12" i="2"/>
  <c r="N13" i="2"/>
  <c r="N14" i="2"/>
  <c r="N10" i="2"/>
  <c r="H47" i="2"/>
  <c r="P18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17" i="2"/>
  <c r="P10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17" i="2"/>
  <c r="P11" i="2"/>
  <c r="P12" i="2"/>
  <c r="P13" i="2"/>
  <c r="P14" i="2"/>
  <c r="O11" i="2"/>
  <c r="O12" i="2"/>
  <c r="O13" i="2"/>
  <c r="O14" i="2"/>
  <c r="O10" i="2"/>
  <c r="I10" i="2"/>
  <c r="I11" i="2"/>
  <c r="I12" i="2"/>
  <c r="I13" i="2"/>
  <c r="I14" i="2"/>
  <c r="M17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10" i="5"/>
  <c r="M19" i="5"/>
  <c r="M14" i="5"/>
  <c r="J14" i="5"/>
  <c r="K14" i="5"/>
  <c r="F47" i="2"/>
  <c r="Q94" i="2"/>
  <c r="M94" i="2"/>
  <c r="I94" i="2"/>
  <c r="J19" i="5"/>
  <c r="G47" i="2"/>
  <c r="J47" i="2"/>
  <c r="K47" i="2"/>
  <c r="L47" i="2"/>
  <c r="L66" i="2"/>
  <c r="K66" i="2"/>
  <c r="J66" i="2"/>
  <c r="H66" i="2"/>
  <c r="G66" i="2"/>
  <c r="F66" i="2"/>
  <c r="L106" i="2"/>
  <c r="K106" i="2"/>
  <c r="J106" i="2"/>
  <c r="H106" i="2"/>
  <c r="G106" i="2"/>
  <c r="F106" i="2"/>
  <c r="P99" i="2"/>
  <c r="N99" i="2"/>
  <c r="L99" i="2"/>
  <c r="K99" i="2"/>
  <c r="J99" i="2"/>
  <c r="H99" i="2"/>
  <c r="G99" i="2"/>
  <c r="F99" i="2"/>
  <c r="L93" i="2"/>
  <c r="K93" i="2"/>
  <c r="J93" i="2"/>
  <c r="H93" i="2"/>
  <c r="G93" i="2"/>
  <c r="F93" i="2"/>
  <c r="L82" i="2"/>
  <c r="K82" i="2"/>
  <c r="J82" i="2"/>
  <c r="H82" i="2"/>
  <c r="G82" i="2"/>
  <c r="F82" i="2"/>
  <c r="P71" i="2"/>
  <c r="N71" i="2"/>
  <c r="L71" i="2"/>
  <c r="K71" i="2"/>
  <c r="J71" i="2"/>
  <c r="H71" i="2"/>
  <c r="G71" i="2"/>
  <c r="F71" i="2"/>
  <c r="L62" i="2"/>
  <c r="K62" i="2"/>
  <c r="J62" i="2"/>
  <c r="H62" i="2"/>
  <c r="G62" i="2"/>
  <c r="F62" i="2"/>
  <c r="L52" i="2"/>
  <c r="K52" i="2"/>
  <c r="J52" i="2"/>
  <c r="H52" i="2"/>
  <c r="G52" i="2"/>
  <c r="F52" i="2"/>
  <c r="M51" i="2"/>
  <c r="I51" i="2"/>
  <c r="M50" i="2"/>
  <c r="I50" i="2"/>
  <c r="M49" i="2"/>
  <c r="I49" i="2"/>
  <c r="L15" i="2"/>
  <c r="K15" i="2"/>
  <c r="J15" i="2"/>
  <c r="H15" i="2"/>
  <c r="G15" i="2"/>
  <c r="Q43" i="2"/>
  <c r="Q36" i="2"/>
  <c r="Q107" i="2"/>
  <c r="Q98" i="2"/>
  <c r="Q95" i="2"/>
  <c r="Q90" i="2"/>
  <c r="Q89" i="2"/>
  <c r="Q86" i="2"/>
  <c r="Q85" i="2"/>
  <c r="Q84" i="2"/>
  <c r="Q80" i="2"/>
  <c r="Q79" i="2"/>
  <c r="Q78" i="2"/>
  <c r="Q76" i="2"/>
  <c r="Q75" i="2"/>
  <c r="Q74" i="2"/>
  <c r="Q73" i="2"/>
  <c r="Q70" i="2"/>
  <c r="Q69" i="2"/>
  <c r="Q68" i="2"/>
  <c r="Q65" i="2"/>
  <c r="M105" i="2"/>
  <c r="M104" i="2"/>
  <c r="M103" i="2"/>
  <c r="M101" i="2"/>
  <c r="M100" i="2"/>
  <c r="M98" i="2"/>
  <c r="M97" i="2"/>
  <c r="M95" i="2"/>
  <c r="M81" i="2"/>
  <c r="M80" i="2"/>
  <c r="M79" i="2"/>
  <c r="M78" i="2"/>
  <c r="M77" i="2"/>
  <c r="M76" i="2"/>
  <c r="M75" i="2"/>
  <c r="M74" i="2"/>
  <c r="M73" i="2"/>
  <c r="M70" i="2"/>
  <c r="M69" i="2"/>
  <c r="M68" i="2"/>
  <c r="M65" i="2"/>
  <c r="M64" i="2"/>
  <c r="M61" i="2"/>
  <c r="M60" i="2"/>
  <c r="M59" i="2"/>
  <c r="M58" i="2"/>
  <c r="M57" i="2"/>
  <c r="M56" i="2"/>
  <c r="M55" i="2"/>
  <c r="M54" i="2"/>
  <c r="M14" i="2"/>
  <c r="M13" i="2"/>
  <c r="M12" i="2"/>
  <c r="M10" i="2"/>
  <c r="I107" i="2"/>
  <c r="I105" i="2"/>
  <c r="I104" i="2"/>
  <c r="I103" i="2"/>
  <c r="I100" i="2"/>
  <c r="I98" i="2"/>
  <c r="I97" i="2"/>
  <c r="I95" i="2"/>
  <c r="I92" i="2"/>
  <c r="I91" i="2"/>
  <c r="I90" i="2"/>
  <c r="I89" i="2"/>
  <c r="I88" i="2"/>
  <c r="I87" i="2"/>
  <c r="I86" i="2"/>
  <c r="I85" i="2"/>
  <c r="I84" i="2"/>
  <c r="I81" i="2"/>
  <c r="I80" i="2"/>
  <c r="I79" i="2"/>
  <c r="I78" i="2"/>
  <c r="I77" i="2"/>
  <c r="I76" i="2"/>
  <c r="I75" i="2"/>
  <c r="I74" i="2"/>
  <c r="I73" i="2"/>
  <c r="I70" i="2"/>
  <c r="I69" i="2"/>
  <c r="I68" i="2"/>
  <c r="I65" i="2"/>
  <c r="I64" i="2"/>
  <c r="I61" i="2"/>
  <c r="I60" i="2"/>
  <c r="I59" i="2"/>
  <c r="I58" i="2"/>
  <c r="I57" i="2"/>
  <c r="I56" i="2"/>
  <c r="I55" i="2"/>
  <c r="I54" i="2"/>
  <c r="L19" i="5"/>
  <c r="Q18" i="2"/>
  <c r="Q42" i="2"/>
  <c r="Q30" i="2"/>
  <c r="Q33" i="2"/>
  <c r="Q21" i="2"/>
  <c r="N106" i="2"/>
  <c r="Q97" i="2"/>
  <c r="O93" i="2"/>
  <c r="Q92" i="2"/>
  <c r="N93" i="2"/>
  <c r="P93" i="2"/>
  <c r="P82" i="2"/>
  <c r="Q77" i="2"/>
  <c r="Q81" i="2"/>
  <c r="Q82" i="2"/>
  <c r="N82" i="2"/>
  <c r="O71" i="2"/>
  <c r="N66" i="2"/>
  <c r="Q64" i="2"/>
  <c r="M52" i="2"/>
  <c r="O52" i="2"/>
  <c r="P52" i="2"/>
  <c r="Q56" i="2"/>
  <c r="Q59" i="2"/>
  <c r="F108" i="2"/>
  <c r="F109" i="2"/>
  <c r="Q58" i="2"/>
  <c r="Q55" i="2"/>
  <c r="Q57" i="2"/>
  <c r="O62" i="2"/>
  <c r="Q51" i="2"/>
  <c r="Q50" i="2"/>
  <c r="Q13" i="2"/>
  <c r="Q14" i="2"/>
  <c r="P62" i="2"/>
  <c r="P106" i="2"/>
  <c r="O106" i="2"/>
  <c r="Q106" i="2"/>
  <c r="Q49" i="2"/>
  <c r="Q35" i="2"/>
  <c r="Q23" i="2"/>
  <c r="Q45" i="2"/>
  <c r="Q61" i="2"/>
  <c r="Q54" i="2"/>
  <c r="N62" i="2"/>
  <c r="Q44" i="2"/>
  <c r="Q32" i="2"/>
  <c r="Q20" i="2"/>
  <c r="Q31" i="2"/>
  <c r="Q46" i="2"/>
  <c r="Q34" i="2"/>
  <c r="Q22" i="2"/>
  <c r="P47" i="2"/>
  <c r="Q24" i="2"/>
  <c r="Q41" i="2"/>
  <c r="Q29" i="2"/>
  <c r="O47" i="2"/>
  <c r="Q40" i="2"/>
  <c r="Q28" i="2"/>
  <c r="Q39" i="2"/>
  <c r="Q27" i="2"/>
  <c r="Q38" i="2"/>
  <c r="Q26" i="2"/>
  <c r="Q37" i="2"/>
  <c r="Q25" i="2"/>
  <c r="Q17" i="2"/>
  <c r="P15" i="2"/>
  <c r="Q10" i="2"/>
  <c r="Q12" i="2"/>
  <c r="Q11" i="2"/>
  <c r="O15" i="2"/>
  <c r="N15" i="2"/>
  <c r="M20" i="5"/>
  <c r="L14" i="5"/>
  <c r="L20" i="5"/>
  <c r="K20" i="5"/>
  <c r="J20" i="5"/>
  <c r="I66" i="2"/>
  <c r="M99" i="2"/>
  <c r="I52" i="2"/>
  <c r="I71" i="2"/>
  <c r="Q66" i="2"/>
  <c r="G108" i="2"/>
  <c r="G109" i="2"/>
  <c r="H108" i="2"/>
  <c r="H109" i="2"/>
  <c r="I82" i="2"/>
  <c r="M106" i="2"/>
  <c r="J108" i="2"/>
  <c r="J109" i="2"/>
  <c r="I62" i="2"/>
  <c r="I99" i="2"/>
  <c r="Q71" i="2"/>
  <c r="M66" i="2"/>
  <c r="I106" i="2"/>
  <c r="M71" i="2"/>
  <c r="K108" i="2"/>
  <c r="K109" i="2"/>
  <c r="I93" i="2"/>
  <c r="Q99" i="2"/>
  <c r="M82" i="2"/>
  <c r="M62" i="2"/>
  <c r="Q93" i="2"/>
  <c r="M15" i="2"/>
  <c r="I15" i="2"/>
  <c r="N20" i="5"/>
  <c r="Q52" i="2"/>
  <c r="O108" i="2"/>
  <c r="O109" i="2"/>
  <c r="Q62" i="2"/>
  <c r="P108" i="2"/>
  <c r="P109" i="2"/>
  <c r="Q47" i="2"/>
  <c r="Q15" i="2"/>
  <c r="N109" i="2"/>
  <c r="M109" i="2"/>
  <c r="I109" i="2"/>
  <c r="Q108" i="2"/>
  <c r="Q109" i="2"/>
</calcChain>
</file>

<file path=xl/sharedStrings.xml><?xml version="1.0" encoding="utf-8"?>
<sst xmlns="http://schemas.openxmlformats.org/spreadsheetml/2006/main" count="502" uniqueCount="155">
  <si>
    <t>Norman On-Campus E&amp;G Credit Hours</t>
  </si>
  <si>
    <t>ResHrsInclWD</t>
  </si>
  <si>
    <t>NRHrsInclWD</t>
  </si>
  <si>
    <t>TotalHrsInclWD</t>
  </si>
  <si>
    <t>ResHrsExclWD</t>
  </si>
  <si>
    <t>NRHrsExclWD</t>
  </si>
  <si>
    <t>TotalHrsExclWD</t>
  </si>
  <si>
    <t>CourseLevel</t>
  </si>
  <si>
    <t>1Lower</t>
  </si>
  <si>
    <t>2Upper</t>
  </si>
  <si>
    <t>3Grad/Prof</t>
  </si>
  <si>
    <t>Gibbs Architecture</t>
  </si>
  <si>
    <t>Architecture</t>
  </si>
  <si>
    <t>Construction Science</t>
  </si>
  <si>
    <t>Gibbs College of Architecture</t>
  </si>
  <si>
    <t>Interior Design</t>
  </si>
  <si>
    <t>Plan, Landscape Arch, &amp; Design</t>
  </si>
  <si>
    <t>Total</t>
  </si>
  <si>
    <t>Sum</t>
  </si>
  <si>
    <t>A &amp; GS</t>
  </si>
  <si>
    <t>Aviation</t>
  </si>
  <si>
    <t>Geography &amp; Environ Sustain</t>
  </si>
  <si>
    <t>Meteorology</t>
  </si>
  <si>
    <t>Price Business</t>
  </si>
  <si>
    <t>Accounting</t>
  </si>
  <si>
    <t>Business Administration</t>
  </si>
  <si>
    <t>Energy Management</t>
  </si>
  <si>
    <t>Entrepreneur &amp; Economic Dev</t>
  </si>
  <si>
    <t>Finance</t>
  </si>
  <si>
    <t>Management &amp; Internat Business</t>
  </si>
  <si>
    <t>Management Information Systems</t>
  </si>
  <si>
    <t>Marketing &amp; Supply Chain Management</t>
  </si>
  <si>
    <t>Mewbourne E &amp; E</t>
  </si>
  <si>
    <t>Geology and Geophysics</t>
  </si>
  <si>
    <t>Petroleum &amp; Geological Engineering</t>
  </si>
  <si>
    <t>Jeannine Rainbolt Educ</t>
  </si>
  <si>
    <t>Educational Leadership &amp; Policy Studies</t>
  </si>
  <si>
    <t>Educational Psychology</t>
  </si>
  <si>
    <t>Instructional Leadership &amp; Academic Curriculum</t>
  </si>
  <si>
    <t>Gallogly Engineering</t>
  </si>
  <si>
    <t>Aerospace &amp; Mechanical Engineering</t>
  </si>
  <si>
    <t>Biomedical Engineering</t>
  </si>
  <si>
    <t>Chemical, Biological &amp; Materials Engineering</t>
  </si>
  <si>
    <t>Civil Engineering &amp; Environmental Science</t>
  </si>
  <si>
    <t>Computer Science</t>
  </si>
  <si>
    <t>Electrical &amp; Computer Engineering</t>
  </si>
  <si>
    <t>Gallogly Coll of Engineering</t>
  </si>
  <si>
    <t>Industrial &amp; Systems Engineering</t>
  </si>
  <si>
    <t>z Engineering - Engineering</t>
  </si>
  <si>
    <t>Weitzenhoffer Fine Arts</t>
  </si>
  <si>
    <t>Art</t>
  </si>
  <si>
    <t>Art History</t>
  </si>
  <si>
    <t>Dance</t>
  </si>
  <si>
    <t>Drama</t>
  </si>
  <si>
    <t>Music</t>
  </si>
  <si>
    <t>Musical Theatre</t>
  </si>
  <si>
    <t>Weitzenhoffer Col of Fine Arts</t>
  </si>
  <si>
    <t>z Applied Music - Majors</t>
  </si>
  <si>
    <t>McClendon Honors</t>
  </si>
  <si>
    <t>Honors College</t>
  </si>
  <si>
    <t>Boren Intl Studies</t>
  </si>
  <si>
    <t>International &amp; Area Studies</t>
  </si>
  <si>
    <t>z Education Abroad</t>
  </si>
  <si>
    <t>Gaylord JMC</t>
  </si>
  <si>
    <t>Law</t>
  </si>
  <si>
    <t>Provost Direct</t>
  </si>
  <si>
    <t>Expository Writing</t>
  </si>
  <si>
    <t>HSC - Norman Campus</t>
  </si>
  <si>
    <t>University Course</t>
  </si>
  <si>
    <t>University College</t>
  </si>
  <si>
    <t>Dodge Col of Arts and S</t>
  </si>
  <si>
    <t>Aerospace Studies</t>
  </si>
  <si>
    <t>African &amp; African American Studies</t>
  </si>
  <si>
    <t>Anthropology</t>
  </si>
  <si>
    <t>Biological Sciences</t>
  </si>
  <si>
    <t>Chemistry and Biochemistry</t>
  </si>
  <si>
    <t>Classics and Letters</t>
  </si>
  <si>
    <t>Communication</t>
  </si>
  <si>
    <t>Dodge Col of Arts and Sciences</t>
  </si>
  <si>
    <t>Economics</t>
  </si>
  <si>
    <t>English</t>
  </si>
  <si>
    <t>Environmental Studies</t>
  </si>
  <si>
    <t>Film and Media Studies</t>
  </si>
  <si>
    <t>Health and Exercise Science</t>
  </si>
  <si>
    <t>History</t>
  </si>
  <si>
    <t>History of Sci, Tech, &amp; Med</t>
  </si>
  <si>
    <t>Human Relations</t>
  </si>
  <si>
    <t>Library and Info Studies</t>
  </si>
  <si>
    <t>Mathematics</t>
  </si>
  <si>
    <t>Military Science</t>
  </si>
  <si>
    <t>Modern Languages, Literatures &amp; Linguistics</t>
  </si>
  <si>
    <t>Native American Studies</t>
  </si>
  <si>
    <t>Naval Science</t>
  </si>
  <si>
    <t>Philosophy</t>
  </si>
  <si>
    <t>Physics &amp; Astronomy</t>
  </si>
  <si>
    <t>Political Science</t>
  </si>
  <si>
    <t>Psychology</t>
  </si>
  <si>
    <t>Religious Studies</t>
  </si>
  <si>
    <t>Social Work</t>
  </si>
  <si>
    <t>Sociology</t>
  </si>
  <si>
    <t>Women's and Gender Studies</t>
  </si>
  <si>
    <t>OU-Tulsa Credit Hours</t>
  </si>
  <si>
    <t>Academic Affairs</t>
  </si>
  <si>
    <t>Liberal Studies Credit Hours</t>
  </si>
  <si>
    <t>PACS</t>
  </si>
  <si>
    <t>Liberal Studies</t>
  </si>
  <si>
    <t>Independent Campus Credit Hours</t>
  </si>
  <si>
    <t>University of Oklahoma, Norman On-Campus</t>
  </si>
  <si>
    <t>Educational &amp; General Funded Credit Hours</t>
  </si>
  <si>
    <t>Including Withdrawals</t>
  </si>
  <si>
    <t>Resident</t>
  </si>
  <si>
    <t>Nonresident</t>
  </si>
  <si>
    <t>Lower</t>
  </si>
  <si>
    <t>Upper</t>
  </si>
  <si>
    <t>Atmospheric &amp; Geographic Sciences</t>
  </si>
  <si>
    <t>Mewbourne Earth &amp; Energy</t>
  </si>
  <si>
    <t>Jeannine Rainbolt Education</t>
  </si>
  <si>
    <t>Engineering</t>
  </si>
  <si>
    <t>Applied Music - Majors</t>
  </si>
  <si>
    <t>Applied Music - Non-Majors</t>
  </si>
  <si>
    <t>Education Abroad</t>
  </si>
  <si>
    <t>Dodge Family Arts and Sciences</t>
  </si>
  <si>
    <t>University Total</t>
  </si>
  <si>
    <t>University Total without Law</t>
  </si>
  <si>
    <t>Subtotal</t>
  </si>
  <si>
    <t>Grad/Prof</t>
  </si>
  <si>
    <t>Extended Campus - Liberal Studies Courses</t>
  </si>
  <si>
    <t>Extended Campus - Center for Independent and Distance Learning Courses</t>
  </si>
  <si>
    <t>Michael F. Price Business</t>
  </si>
  <si>
    <t>Weitzenhoffer Family Fine Arts</t>
  </si>
  <si>
    <t>Graduate College</t>
  </si>
  <si>
    <t>David L. Boren International Studies</t>
  </si>
  <si>
    <t>Christopher C. Gibbs Architecture</t>
  </si>
  <si>
    <t>University of Oklahoma, OU-Tulsa</t>
  </si>
  <si>
    <t>University of Oklahoma, Norman Campus</t>
  </si>
  <si>
    <t>Dodge Family Arts &amp; Sciences</t>
  </si>
  <si>
    <t>Geography &amp; Environ
Sustain</t>
  </si>
  <si>
    <t>Entrepreneur &amp; Economic
Dev</t>
  </si>
  <si>
    <t>Management &amp; Internat
Business</t>
  </si>
  <si>
    <t>Management Information
Systems</t>
  </si>
  <si>
    <t>Marketing &amp; Supply Chain
Management</t>
  </si>
  <si>
    <t>Petroleum &amp; Geological
Engineering</t>
  </si>
  <si>
    <t>International &amp; Area
Studies</t>
  </si>
  <si>
    <t>African &amp; African American
Studies</t>
  </si>
  <si>
    <t>Chemistry and
Biochemistry</t>
  </si>
  <si>
    <t>Dodge Col of Arts and
Sciences</t>
  </si>
  <si>
    <t>Health and Exercise
Science</t>
  </si>
  <si>
    <t>Modern Languages,
Literatures &amp; Linguistics</t>
  </si>
  <si>
    <t>Women's and Gender
Studies</t>
  </si>
  <si>
    <t>Gibbs
Architecture</t>
  </si>
  <si>
    <t>Gibbs College of
Architecture</t>
  </si>
  <si>
    <t>Plan, Landscape Arch, &amp;
Design</t>
  </si>
  <si>
    <t>Weitzenhoffer Col of Fine
Arts</t>
  </si>
  <si>
    <t>z Applied Music -
Non-Majors</t>
  </si>
  <si>
    <t>Final Credit Hour Enrollment Report,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</si>
</sst>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###,###,###,##0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Univers (W1)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.5"/>
      <color rgb="FF11227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FFF"/>
        <bgColor indexed="64"/>
      </patternFill>
    </fill>
  </fills>
  <borders count="17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">
    <xf numFmtId="0" fontId="0" fillId="0" borderId="0"/>
    <xf numFmtId="0" fontId="3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/>
    <xf numFmtId="37" fontId="6" fillId="0" borderId="10" xfId="1" applyNumberFormat="1" applyFont="1" applyBorder="1" applyAlignment="1">
      <alignment horizontal="center"/>
    </xf>
    <xf numFmtId="37" fontId="6" fillId="0" borderId="0" xfId="1" applyNumberFormat="1" applyFont="1" applyAlignment="1">
      <alignment horizontal="center"/>
    </xf>
    <xf numFmtId="37" fontId="6" fillId="0" borderId="11" xfId="1" applyNumberFormat="1" applyFont="1" applyBorder="1" applyAlignment="1">
      <alignment horizontal="center"/>
    </xf>
    <xf numFmtId="37" fontId="4" fillId="0" borderId="0" xfId="1" applyNumberFormat="1" applyFont="1" applyAlignment="1">
      <alignment horizontal="center"/>
    </xf>
    <xf numFmtId="37" fontId="6" fillId="0" borderId="4" xfId="1" applyNumberFormat="1" applyFont="1" applyBorder="1" applyAlignment="1">
      <alignment horizontal="center"/>
    </xf>
    <xf numFmtId="37" fontId="6" fillId="0" borderId="5" xfId="1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0" fontId="8" fillId="0" borderId="0" xfId="0" applyFont="1"/>
    <xf numFmtId="0" fontId="2" fillId="0" borderId="12" xfId="0" applyFont="1" applyBorder="1"/>
    <xf numFmtId="0" fontId="9" fillId="0" borderId="14" xfId="0" applyFont="1" applyBorder="1"/>
    <xf numFmtId="37" fontId="2" fillId="0" borderId="13" xfId="0" applyNumberFormat="1" applyFont="1" applyBorder="1" applyAlignment="1">
      <alignment horizontal="right" vertical="top"/>
    </xf>
    <xf numFmtId="37" fontId="2" fillId="0" borderId="14" xfId="0" applyNumberFormat="1" applyFont="1" applyBorder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37" fontId="2" fillId="0" borderId="4" xfId="0" applyNumberFormat="1" applyFont="1" applyBorder="1" applyAlignment="1">
      <alignment horizontal="right"/>
    </xf>
    <xf numFmtId="37" fontId="2" fillId="0" borderId="5" xfId="0" applyNumberFormat="1" applyFont="1" applyBorder="1" applyAlignment="1">
      <alignment horizontal="right"/>
    </xf>
    <xf numFmtId="37" fontId="2" fillId="0" borderId="6" xfId="0" applyNumberFormat="1" applyFont="1" applyBorder="1" applyAlignment="1">
      <alignment horizontal="right"/>
    </xf>
    <xf numFmtId="37" fontId="2" fillId="0" borderId="6" xfId="0" applyNumberFormat="1" applyFont="1" applyBorder="1"/>
    <xf numFmtId="0" fontId="2" fillId="0" borderId="10" xfId="0" applyFont="1" applyBorder="1" applyAlignment="1">
      <alignment horizontal="left" indent="1"/>
    </xf>
    <xf numFmtId="37" fontId="2" fillId="0" borderId="10" xfId="0" applyNumberFormat="1" applyFont="1" applyBorder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7" fontId="2" fillId="0" borderId="11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37" fontId="2" fillId="0" borderId="7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horizontal="right"/>
    </xf>
    <xf numFmtId="37" fontId="2" fillId="0" borderId="9" xfId="0" applyNumberFormat="1" applyFont="1" applyBorder="1" applyAlignment="1">
      <alignment horizontal="right"/>
    </xf>
    <xf numFmtId="0" fontId="9" fillId="0" borderId="0" xfId="0" applyFont="1"/>
    <xf numFmtId="37" fontId="2" fillId="0" borderId="7" xfId="0" applyNumberFormat="1" applyFont="1" applyBorder="1" applyAlignment="1">
      <alignment horizontal="right" vertical="top"/>
    </xf>
    <xf numFmtId="37" fontId="2" fillId="0" borderId="8" xfId="0" applyNumberFormat="1" applyFont="1" applyBorder="1" applyAlignment="1">
      <alignment horizontal="right" vertical="top"/>
    </xf>
    <xf numFmtId="37" fontId="2" fillId="0" borderId="9" xfId="0" applyNumberFormat="1" applyFont="1" applyBorder="1" applyAlignment="1">
      <alignment horizontal="right" vertical="top"/>
    </xf>
    <xf numFmtId="37" fontId="9" fillId="0" borderId="4" xfId="0" applyNumberFormat="1" applyFont="1" applyBorder="1" applyAlignment="1">
      <alignment horizontal="right"/>
    </xf>
    <xf numFmtId="0" fontId="9" fillId="0" borderId="12" xfId="0" applyFont="1" applyBorder="1"/>
    <xf numFmtId="0" fontId="9" fillId="0" borderId="13" xfId="0" applyFont="1" applyBorder="1"/>
    <xf numFmtId="37" fontId="2" fillId="0" borderId="12" xfId="0" applyNumberFormat="1" applyFont="1" applyBorder="1" applyAlignment="1">
      <alignment horizontal="right" vertical="top"/>
    </xf>
    <xf numFmtId="37" fontId="9" fillId="0" borderId="12" xfId="0" applyNumberFormat="1" applyFont="1" applyBorder="1" applyAlignment="1">
      <alignment horizontal="right"/>
    </xf>
    <xf numFmtId="37" fontId="9" fillId="0" borderId="13" xfId="0" applyNumberFormat="1" applyFont="1" applyBorder="1" applyAlignment="1">
      <alignment horizontal="right"/>
    </xf>
    <xf numFmtId="37" fontId="9" fillId="0" borderId="14" xfId="0" applyNumberFormat="1" applyFont="1" applyBorder="1" applyAlignment="1">
      <alignment horizontal="right"/>
    </xf>
    <xf numFmtId="37" fontId="9" fillId="0" borderId="5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2" fillId="0" borderId="5" xfId="0" applyFont="1" applyBorder="1"/>
    <xf numFmtId="37" fontId="6" fillId="0" borderId="9" xfId="1" applyNumberFormat="1" applyFont="1" applyBorder="1" applyAlignment="1">
      <alignment horizontal="center"/>
    </xf>
    <xf numFmtId="164" fontId="0" fillId="3" borderId="0" xfId="2" applyNumberFormat="1" applyFont="1" applyFill="1" applyAlignment="1">
      <alignment horizontal="left" vertical="top" wrapText="1"/>
    </xf>
    <xf numFmtId="165" fontId="0" fillId="6" borderId="16" xfId="0" applyNumberFormat="1" applyFill="1" applyBorder="1" applyAlignment="1">
      <alignment horizontal="right"/>
    </xf>
    <xf numFmtId="0" fontId="11" fillId="5" borderId="15" xfId="0" applyFont="1" applyFill="1" applyBorder="1" applyAlignment="1">
      <alignment horizontal="center"/>
    </xf>
    <xf numFmtId="165" fontId="0" fillId="2" borderId="16" xfId="0" applyNumberFormat="1" applyFill="1" applyBorder="1" applyAlignment="1">
      <alignment horizontal="right"/>
    </xf>
    <xf numFmtId="37" fontId="2" fillId="0" borderId="10" xfId="0" applyNumberFormat="1" applyFont="1" applyBorder="1" applyAlignment="1">
      <alignment horizontal="right"/>
    </xf>
    <xf numFmtId="37" fontId="6" fillId="0" borderId="8" xfId="1" applyNumberFormat="1" applyFont="1" applyBorder="1" applyAlignment="1">
      <alignment horizontal="center"/>
    </xf>
    <xf numFmtId="37" fontId="6" fillId="0" borderId="7" xfId="1" applyNumberFormat="1" applyFont="1" applyBorder="1" applyAlignment="1">
      <alignment horizontal="center"/>
    </xf>
    <xf numFmtId="3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3" fontId="0" fillId="4" borderId="0" xfId="0" applyNumberFormat="1" applyFill="1" applyAlignment="1">
      <alignment horizontal="left" vertical="top" wrapText="1"/>
    </xf>
    <xf numFmtId="3" fontId="0" fillId="2" borderId="0" xfId="0" applyNumberFormat="1" applyFill="1" applyAlignment="1">
      <alignment horizontal="left" vertical="top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left" vertical="top" wrapText="1"/>
    </xf>
    <xf numFmtId="3" fontId="0" fillId="3" borderId="0" xfId="0" applyNumberFormat="1" applyFill="1" applyAlignment="1">
      <alignment horizontal="left" vertical="top" wrapText="1"/>
    </xf>
    <xf numFmtId="165" fontId="0" fillId="7" borderId="16" xfId="0" applyNumberFormat="1" applyFill="1" applyBorder="1" applyAlignment="1">
      <alignment horizontal="right"/>
    </xf>
    <xf numFmtId="37" fontId="2" fillId="0" borderId="9" xfId="0" applyNumberFormat="1" applyFont="1" applyBorder="1" applyAlignment="1">
      <alignment vertical="top"/>
    </xf>
    <xf numFmtId="37" fontId="2" fillId="0" borderId="11" xfId="0" applyNumberFormat="1" applyFont="1" applyBorder="1" applyAlignment="1">
      <alignment vertical="top"/>
    </xf>
    <xf numFmtId="37" fontId="4" fillId="0" borderId="0" xfId="1" applyNumberFormat="1" applyFont="1" applyAlignment="1">
      <alignment horizontal="center"/>
    </xf>
    <xf numFmtId="37" fontId="6" fillId="0" borderId="5" xfId="1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37" fontId="7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5" borderId="15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_Fall-00p" xfId="1" xr:uid="{0925446E-1E42-4E1D-84F3-795A01E314A2}"/>
  </cellStyles>
  <dxfs count="0"/>
  <tableStyles count="1" defaultTableStyle="TableStyleMedium2" defaultPivotStyle="PivotStyleLight16">
    <tableStyle name="Invisible" pivot="0" table="0" count="0" xr9:uid="{9BAB04CF-978D-4B74-8478-81B4EA3772A2}"/>
  </tableStyles>
  <colors>
    <mruColors>
      <color rgb="FFDD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C6A9-5CEA-4D38-8CE8-E09773B87FAA}">
  <dimension ref="A1:Q109"/>
  <sheetViews>
    <sheetView tabSelected="1" topLeftCell="A5" zoomScale="90" zoomScaleNormal="90" workbookViewId="0">
      <selection activeCell="H99" sqref="H99"/>
    </sheetView>
  </sheetViews>
  <sheetFormatPr defaultColWidth="8.85546875" defaultRowHeight="14.25"/>
  <cols>
    <col min="1" max="16384" width="8.85546875" style="11"/>
  </cols>
  <sheetData>
    <row r="1" spans="1:17" s="2" customFormat="1" ht="12.75"/>
    <row r="2" spans="1:17" s="3" customFormat="1" ht="15.75">
      <c r="A2" s="65" t="s">
        <v>107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3" customFormat="1" ht="15.75">
      <c r="A3" s="65" t="s">
        <v>108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3" customFormat="1" ht="15.75">
      <c r="A4" s="65" t="s">
        <v>154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s="3" customFormat="1" ht="15.75">
      <c r="A5" s="65" t="s">
        <v>109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s="3" customFormat="1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2" customFormat="1" ht="12.75">
      <c r="A7" s="8"/>
      <c r="B7" s="9"/>
      <c r="C7" s="9"/>
      <c r="D7" s="9"/>
      <c r="E7" s="10"/>
      <c r="F7" s="66" t="s">
        <v>110</v>
      </c>
      <c r="G7" s="66"/>
      <c r="H7" s="66"/>
      <c r="I7" s="67"/>
      <c r="J7" s="68" t="s">
        <v>111</v>
      </c>
      <c r="K7" s="66"/>
      <c r="L7" s="66"/>
      <c r="M7" s="67"/>
      <c r="N7" s="69" t="s">
        <v>17</v>
      </c>
      <c r="O7" s="66"/>
      <c r="P7" s="66"/>
      <c r="Q7" s="67"/>
    </row>
    <row r="8" spans="1:17" s="2" customFormat="1" ht="12.75">
      <c r="A8" s="4"/>
      <c r="B8" s="5"/>
      <c r="C8" s="5"/>
      <c r="D8" s="5"/>
      <c r="E8" s="45"/>
      <c r="F8" s="5" t="s">
        <v>112</v>
      </c>
      <c r="G8" s="5" t="s">
        <v>113</v>
      </c>
      <c r="H8" s="5" t="s">
        <v>125</v>
      </c>
      <c r="I8" s="6" t="s">
        <v>17</v>
      </c>
      <c r="J8" s="4" t="s">
        <v>112</v>
      </c>
      <c r="K8" s="5" t="s">
        <v>113</v>
      </c>
      <c r="L8" s="5" t="s">
        <v>125</v>
      </c>
      <c r="M8" s="6" t="s">
        <v>17</v>
      </c>
      <c r="N8" s="4" t="s">
        <v>112</v>
      </c>
      <c r="O8" s="5" t="s">
        <v>113</v>
      </c>
      <c r="P8" s="5" t="s">
        <v>125</v>
      </c>
      <c r="Q8" s="6" t="s">
        <v>17</v>
      </c>
    </row>
    <row r="9" spans="1:17" s="2" customFormat="1" ht="12.75">
      <c r="A9" s="16" t="s">
        <v>132</v>
      </c>
      <c r="B9" s="17"/>
      <c r="C9" s="17"/>
      <c r="D9" s="17"/>
      <c r="E9" s="31"/>
      <c r="F9" s="18"/>
      <c r="G9" s="19"/>
      <c r="H9" s="19"/>
      <c r="I9" s="20"/>
      <c r="J9" s="18"/>
      <c r="K9" s="19"/>
      <c r="L9" s="19"/>
      <c r="M9" s="20"/>
      <c r="N9" s="18"/>
      <c r="O9" s="19"/>
      <c r="P9" s="19"/>
      <c r="Q9" s="21"/>
    </row>
    <row r="10" spans="1:17" s="2" customFormat="1" ht="12.75">
      <c r="A10" s="22" t="s">
        <v>12</v>
      </c>
      <c r="F10" s="23">
        <v>792</v>
      </c>
      <c r="G10" s="24">
        <v>1057</v>
      </c>
      <c r="H10" s="24">
        <v>309</v>
      </c>
      <c r="I10" s="25">
        <f>SUM(F10:H10)</f>
        <v>2158</v>
      </c>
      <c r="J10" s="23">
        <v>902</v>
      </c>
      <c r="K10" s="24">
        <v>647</v>
      </c>
      <c r="L10" s="24">
        <v>326</v>
      </c>
      <c r="M10" s="25">
        <f>SUM(J10:L10)</f>
        <v>1875</v>
      </c>
      <c r="N10" s="23">
        <f>SUM(F10,J10)</f>
        <v>1694</v>
      </c>
      <c r="O10" s="24">
        <f>SUM(G10,K10)</f>
        <v>1704</v>
      </c>
      <c r="P10" s="24">
        <f>SUM(H10,L10)</f>
        <v>635</v>
      </c>
      <c r="Q10" s="25">
        <f>SUM(N10:P10)</f>
        <v>4033</v>
      </c>
    </row>
    <row r="11" spans="1:17" s="2" customFormat="1" ht="12.75">
      <c r="A11" s="22" t="s">
        <v>13</v>
      </c>
      <c r="F11" s="23">
        <v>382</v>
      </c>
      <c r="G11" s="24">
        <v>558</v>
      </c>
      <c r="H11" s="24">
        <v>41</v>
      </c>
      <c r="I11" s="25">
        <f t="shared" ref="I11:I14" si="0">SUM(F11:H11)</f>
        <v>981</v>
      </c>
      <c r="J11" s="23">
        <v>334</v>
      </c>
      <c r="K11" s="24">
        <v>399</v>
      </c>
      <c r="L11" s="24">
        <v>211</v>
      </c>
      <c r="M11" s="25">
        <f>SUM(J11:L11)</f>
        <v>944</v>
      </c>
      <c r="N11" s="23">
        <f>SUM(F11,J11)</f>
        <v>716</v>
      </c>
      <c r="O11" s="24">
        <f t="shared" ref="O11:O14" si="1">SUM(G11,K11)</f>
        <v>957</v>
      </c>
      <c r="P11" s="24">
        <f t="shared" ref="P11:P14" si="2">SUM(H11,L11)</f>
        <v>252</v>
      </c>
      <c r="Q11" s="25">
        <f t="shared" ref="Q11:Q14" si="3">SUM(N11:P11)</f>
        <v>1925</v>
      </c>
    </row>
    <row r="12" spans="1:17" s="2" customFormat="1" ht="12.75">
      <c r="A12" s="22" t="s">
        <v>14</v>
      </c>
      <c r="F12" s="23">
        <v>0</v>
      </c>
      <c r="G12" s="24">
        <v>0</v>
      </c>
      <c r="H12" s="24">
        <v>6</v>
      </c>
      <c r="I12" s="25">
        <f t="shared" si="0"/>
        <v>6</v>
      </c>
      <c r="J12" s="23">
        <v>0</v>
      </c>
      <c r="K12" s="24">
        <v>0</v>
      </c>
      <c r="L12" s="24">
        <v>15</v>
      </c>
      <c r="M12" s="25">
        <f t="shared" ref="M12:M14" si="4">SUM(J12:L12)</f>
        <v>15</v>
      </c>
      <c r="N12" s="23">
        <f t="shared" ref="N12:N14" si="5">SUM(F12,J12)</f>
        <v>0</v>
      </c>
      <c r="O12" s="24">
        <f t="shared" si="1"/>
        <v>0</v>
      </c>
      <c r="P12" s="24">
        <f t="shared" si="2"/>
        <v>21</v>
      </c>
      <c r="Q12" s="25">
        <f t="shared" si="3"/>
        <v>21</v>
      </c>
    </row>
    <row r="13" spans="1:17" s="2" customFormat="1" ht="12.75">
      <c r="A13" s="22" t="s">
        <v>15</v>
      </c>
      <c r="F13" s="23">
        <v>176</v>
      </c>
      <c r="G13" s="24">
        <v>279</v>
      </c>
      <c r="H13" s="24">
        <v>114</v>
      </c>
      <c r="I13" s="25">
        <f t="shared" si="0"/>
        <v>569</v>
      </c>
      <c r="J13" s="23">
        <v>224</v>
      </c>
      <c r="K13" s="24">
        <v>292</v>
      </c>
      <c r="L13" s="24">
        <v>98</v>
      </c>
      <c r="M13" s="25">
        <f t="shared" si="4"/>
        <v>614</v>
      </c>
      <c r="N13" s="23">
        <f t="shared" si="5"/>
        <v>400</v>
      </c>
      <c r="O13" s="24">
        <f t="shared" si="1"/>
        <v>571</v>
      </c>
      <c r="P13" s="24">
        <f t="shared" si="2"/>
        <v>212</v>
      </c>
      <c r="Q13" s="25">
        <f t="shared" si="3"/>
        <v>1183</v>
      </c>
    </row>
    <row r="14" spans="1:17" s="2" customFormat="1" ht="12.75">
      <c r="A14" s="22" t="s">
        <v>16</v>
      </c>
      <c r="F14" s="23">
        <v>27</v>
      </c>
      <c r="G14" s="24">
        <v>402</v>
      </c>
      <c r="H14" s="24">
        <v>296</v>
      </c>
      <c r="I14" s="25">
        <f t="shared" si="0"/>
        <v>725</v>
      </c>
      <c r="J14" s="23">
        <v>12</v>
      </c>
      <c r="K14" s="24">
        <v>252</v>
      </c>
      <c r="L14" s="24">
        <v>323</v>
      </c>
      <c r="M14" s="25">
        <f t="shared" si="4"/>
        <v>587</v>
      </c>
      <c r="N14" s="23">
        <f t="shared" si="5"/>
        <v>39</v>
      </c>
      <c r="O14" s="24">
        <f t="shared" si="1"/>
        <v>654</v>
      </c>
      <c r="P14" s="24">
        <f t="shared" si="2"/>
        <v>619</v>
      </c>
      <c r="Q14" s="25">
        <f t="shared" si="3"/>
        <v>1312</v>
      </c>
    </row>
    <row r="15" spans="1:17" s="2" customFormat="1" ht="12.75">
      <c r="A15" s="26" t="s">
        <v>124</v>
      </c>
      <c r="B15" s="27"/>
      <c r="C15" s="27"/>
      <c r="D15" s="27"/>
      <c r="E15" s="27"/>
      <c r="F15" s="28">
        <f>SUM(F10:F14)</f>
        <v>1377</v>
      </c>
      <c r="G15" s="29">
        <f t="shared" ref="G15:I15" si="6">SUM(G10:G14)</f>
        <v>2296</v>
      </c>
      <c r="H15" s="29">
        <f t="shared" si="6"/>
        <v>766</v>
      </c>
      <c r="I15" s="30">
        <f t="shared" si="6"/>
        <v>4439</v>
      </c>
      <c r="J15" s="28">
        <f t="shared" ref="J15:Q15" si="7">SUM(J10:J14)</f>
        <v>1472</v>
      </c>
      <c r="K15" s="29">
        <f t="shared" si="7"/>
        <v>1590</v>
      </c>
      <c r="L15" s="29">
        <f t="shared" si="7"/>
        <v>973</v>
      </c>
      <c r="M15" s="30">
        <f t="shared" si="7"/>
        <v>4035</v>
      </c>
      <c r="N15" s="28">
        <f t="shared" si="7"/>
        <v>2849</v>
      </c>
      <c r="O15" s="29">
        <f t="shared" si="7"/>
        <v>3886</v>
      </c>
      <c r="P15" s="29">
        <f t="shared" si="7"/>
        <v>1739</v>
      </c>
      <c r="Q15" s="30">
        <f t="shared" si="7"/>
        <v>8474</v>
      </c>
    </row>
    <row r="16" spans="1:17" s="2" customFormat="1" ht="12.75">
      <c r="A16" s="16" t="s">
        <v>121</v>
      </c>
      <c r="B16" s="17"/>
      <c r="C16" s="17"/>
      <c r="D16" s="17"/>
      <c r="E16" s="17"/>
      <c r="F16" s="35"/>
      <c r="G16" s="19"/>
      <c r="H16" s="19"/>
      <c r="I16" s="20"/>
      <c r="J16" s="18"/>
      <c r="K16" s="19"/>
      <c r="L16" s="19"/>
      <c r="M16" s="20"/>
      <c r="N16" s="18"/>
      <c r="O16" s="19"/>
      <c r="P16" s="19"/>
      <c r="Q16" s="20"/>
    </row>
    <row r="17" spans="1:17" s="2" customFormat="1" ht="12.75">
      <c r="A17" s="22" t="s">
        <v>71</v>
      </c>
      <c r="F17" s="23">
        <v>71</v>
      </c>
      <c r="G17" s="24">
        <v>129</v>
      </c>
      <c r="H17" s="24">
        <v>0</v>
      </c>
      <c r="I17" s="25">
        <f t="shared" ref="I17:I45" si="8">SUM(F17:H17)</f>
        <v>200</v>
      </c>
      <c r="J17" s="23">
        <v>0</v>
      </c>
      <c r="K17" s="24">
        <v>0</v>
      </c>
      <c r="L17" s="24">
        <v>0</v>
      </c>
      <c r="M17" s="25">
        <f t="shared" ref="M17:M45" si="9">SUM(J17:L17)</f>
        <v>0</v>
      </c>
      <c r="N17" s="23">
        <f>SUM(F17,J17)</f>
        <v>71</v>
      </c>
      <c r="O17" s="24">
        <f>SUM(G17,K17)</f>
        <v>129</v>
      </c>
      <c r="P17" s="24">
        <f>SUM(H17,L17)</f>
        <v>0</v>
      </c>
      <c r="Q17" s="25">
        <f t="shared" ref="Q17:Q45" si="10">SUM(N17:P17)</f>
        <v>200</v>
      </c>
    </row>
    <row r="18" spans="1:17" s="2" customFormat="1" ht="12.75">
      <c r="A18" s="22" t="s">
        <v>72</v>
      </c>
      <c r="F18" s="23">
        <v>342</v>
      </c>
      <c r="G18" s="24">
        <v>159</v>
      </c>
      <c r="H18" s="24">
        <v>0</v>
      </c>
      <c r="I18" s="25">
        <f t="shared" si="8"/>
        <v>501</v>
      </c>
      <c r="J18" s="23">
        <v>288</v>
      </c>
      <c r="K18" s="24">
        <v>51</v>
      </c>
      <c r="L18" s="24">
        <v>0</v>
      </c>
      <c r="M18" s="25">
        <f>SUM(J18:L18)</f>
        <v>339</v>
      </c>
      <c r="N18" s="23">
        <f t="shared" ref="N18:N45" si="11">SUM(F18,J18)</f>
        <v>630</v>
      </c>
      <c r="O18" s="24">
        <f t="shared" ref="O18:O46" si="12">SUM(G18,K18)</f>
        <v>210</v>
      </c>
      <c r="P18" s="24">
        <f t="shared" ref="P18:P46" si="13">SUM(H18,L18)</f>
        <v>0</v>
      </c>
      <c r="Q18" s="25">
        <f t="shared" si="10"/>
        <v>840</v>
      </c>
    </row>
    <row r="19" spans="1:17" s="2" customFormat="1" ht="12.75">
      <c r="A19" s="22" t="s">
        <v>73</v>
      </c>
      <c r="F19" s="23">
        <v>1296</v>
      </c>
      <c r="G19" s="24">
        <v>444</v>
      </c>
      <c r="H19" s="24">
        <v>72</v>
      </c>
      <c r="I19" s="25">
        <f t="shared" si="8"/>
        <v>1812</v>
      </c>
      <c r="J19" s="23">
        <v>689</v>
      </c>
      <c r="K19" s="24">
        <v>257</v>
      </c>
      <c r="L19" s="24">
        <v>195</v>
      </c>
      <c r="M19" s="25">
        <f>SUM(J19:L19)</f>
        <v>1141</v>
      </c>
      <c r="N19" s="23">
        <f t="shared" si="11"/>
        <v>1985</v>
      </c>
      <c r="O19" s="24">
        <f t="shared" si="12"/>
        <v>701</v>
      </c>
      <c r="P19" s="24">
        <f t="shared" si="13"/>
        <v>267</v>
      </c>
      <c r="Q19" s="25">
        <f t="shared" si="10"/>
        <v>2953</v>
      </c>
    </row>
    <row r="20" spans="1:17" s="2" customFormat="1" ht="12.75">
      <c r="A20" s="22" t="s">
        <v>74</v>
      </c>
      <c r="F20" s="23">
        <v>4248</v>
      </c>
      <c r="G20" s="24">
        <v>3980</v>
      </c>
      <c r="H20" s="24">
        <v>139</v>
      </c>
      <c r="I20" s="25">
        <f t="shared" si="8"/>
        <v>8367</v>
      </c>
      <c r="J20" s="23">
        <v>2436</v>
      </c>
      <c r="K20" s="24">
        <v>1603</v>
      </c>
      <c r="L20" s="24">
        <v>480</v>
      </c>
      <c r="M20" s="25">
        <f t="shared" si="9"/>
        <v>4519</v>
      </c>
      <c r="N20" s="23">
        <f>SUM(F20,J20)</f>
        <v>6684</v>
      </c>
      <c r="O20" s="24">
        <f t="shared" si="12"/>
        <v>5583</v>
      </c>
      <c r="P20" s="24">
        <f t="shared" si="13"/>
        <v>619</v>
      </c>
      <c r="Q20" s="25">
        <f t="shared" si="10"/>
        <v>12886</v>
      </c>
    </row>
    <row r="21" spans="1:17" s="2" customFormat="1" ht="12.75">
      <c r="A21" s="22" t="s">
        <v>75</v>
      </c>
      <c r="F21" s="23">
        <v>4380</v>
      </c>
      <c r="G21" s="24">
        <v>2980</v>
      </c>
      <c r="H21" s="24">
        <v>87</v>
      </c>
      <c r="I21" s="25">
        <f t="shared" si="8"/>
        <v>7447</v>
      </c>
      <c r="J21" s="23">
        <v>2715</v>
      </c>
      <c r="K21" s="24">
        <v>1189</v>
      </c>
      <c r="L21" s="24">
        <v>534</v>
      </c>
      <c r="M21" s="25">
        <f t="shared" si="9"/>
        <v>4438</v>
      </c>
      <c r="N21" s="23">
        <f t="shared" si="11"/>
        <v>7095</v>
      </c>
      <c r="O21" s="24">
        <f t="shared" si="12"/>
        <v>4169</v>
      </c>
      <c r="P21" s="24">
        <f t="shared" si="13"/>
        <v>621</v>
      </c>
      <c r="Q21" s="25">
        <f t="shared" si="10"/>
        <v>11885</v>
      </c>
    </row>
    <row r="22" spans="1:17" s="2" customFormat="1" ht="12.75">
      <c r="A22" s="22" t="s">
        <v>76</v>
      </c>
      <c r="F22" s="23">
        <v>939</v>
      </c>
      <c r="G22" s="24">
        <v>738</v>
      </c>
      <c r="H22" s="24">
        <v>0</v>
      </c>
      <c r="I22" s="25">
        <f t="shared" si="8"/>
        <v>1677</v>
      </c>
      <c r="J22" s="23">
        <v>400</v>
      </c>
      <c r="K22" s="24">
        <v>240</v>
      </c>
      <c r="L22" s="24">
        <v>0</v>
      </c>
      <c r="M22" s="25">
        <f t="shared" si="9"/>
        <v>640</v>
      </c>
      <c r="N22" s="23">
        <f t="shared" si="11"/>
        <v>1339</v>
      </c>
      <c r="O22" s="24">
        <f t="shared" si="12"/>
        <v>978</v>
      </c>
      <c r="P22" s="24">
        <f t="shared" si="13"/>
        <v>0</v>
      </c>
      <c r="Q22" s="25">
        <f t="shared" si="10"/>
        <v>2317</v>
      </c>
    </row>
    <row r="23" spans="1:17" s="2" customFormat="1" ht="12.75">
      <c r="A23" s="22" t="s">
        <v>77</v>
      </c>
      <c r="F23" s="23">
        <v>1221</v>
      </c>
      <c r="G23" s="24">
        <v>603</v>
      </c>
      <c r="H23" s="24">
        <v>61</v>
      </c>
      <c r="I23" s="25">
        <f t="shared" si="8"/>
        <v>1885</v>
      </c>
      <c r="J23" s="23">
        <v>1233</v>
      </c>
      <c r="K23" s="24">
        <v>915</v>
      </c>
      <c r="L23" s="24">
        <v>174</v>
      </c>
      <c r="M23" s="25">
        <f t="shared" si="9"/>
        <v>2322</v>
      </c>
      <c r="N23" s="23">
        <f t="shared" si="11"/>
        <v>2454</v>
      </c>
      <c r="O23" s="24">
        <f t="shared" si="12"/>
        <v>1518</v>
      </c>
      <c r="P23" s="24">
        <f t="shared" si="13"/>
        <v>235</v>
      </c>
      <c r="Q23" s="25">
        <f t="shared" si="10"/>
        <v>4207</v>
      </c>
    </row>
    <row r="24" spans="1:17" s="2" customFormat="1" ht="12.75">
      <c r="A24" s="22" t="s">
        <v>78</v>
      </c>
      <c r="F24" s="23">
        <v>4884</v>
      </c>
      <c r="G24" s="24">
        <v>1035</v>
      </c>
      <c r="H24" s="24">
        <v>831</v>
      </c>
      <c r="I24" s="25">
        <f t="shared" si="8"/>
        <v>6750</v>
      </c>
      <c r="J24" s="23">
        <v>3762</v>
      </c>
      <c r="K24" s="24">
        <v>711</v>
      </c>
      <c r="L24" s="24">
        <v>1506</v>
      </c>
      <c r="M24" s="25">
        <f t="shared" si="9"/>
        <v>5979</v>
      </c>
      <c r="N24" s="23">
        <f t="shared" si="11"/>
        <v>8646</v>
      </c>
      <c r="O24" s="24">
        <f t="shared" si="12"/>
        <v>1746</v>
      </c>
      <c r="P24" s="24">
        <f t="shared" si="13"/>
        <v>2337</v>
      </c>
      <c r="Q24" s="25">
        <f t="shared" si="10"/>
        <v>12729</v>
      </c>
    </row>
    <row r="25" spans="1:17" s="2" customFormat="1" ht="12.75">
      <c r="A25" s="22" t="s">
        <v>79</v>
      </c>
      <c r="F25" s="23">
        <v>3354</v>
      </c>
      <c r="G25" s="24">
        <v>696</v>
      </c>
      <c r="H25" s="24">
        <v>83</v>
      </c>
      <c r="I25" s="25">
        <f t="shared" si="8"/>
        <v>4133</v>
      </c>
      <c r="J25" s="23">
        <v>3285</v>
      </c>
      <c r="K25" s="24">
        <v>829</v>
      </c>
      <c r="L25" s="24">
        <v>256</v>
      </c>
      <c r="M25" s="25">
        <f t="shared" si="9"/>
        <v>4370</v>
      </c>
      <c r="N25" s="23">
        <f t="shared" si="11"/>
        <v>6639</v>
      </c>
      <c r="O25" s="24">
        <f t="shared" si="12"/>
        <v>1525</v>
      </c>
      <c r="P25" s="24">
        <f t="shared" si="13"/>
        <v>339</v>
      </c>
      <c r="Q25" s="25">
        <f t="shared" si="10"/>
        <v>8503</v>
      </c>
    </row>
    <row r="26" spans="1:17" s="2" customFormat="1" ht="12.75">
      <c r="A26" s="22" t="s">
        <v>80</v>
      </c>
      <c r="F26" s="23">
        <v>4756</v>
      </c>
      <c r="G26" s="24">
        <v>818</v>
      </c>
      <c r="H26" s="24">
        <v>76</v>
      </c>
      <c r="I26" s="25">
        <f t="shared" si="8"/>
        <v>5650</v>
      </c>
      <c r="J26" s="23">
        <v>4256</v>
      </c>
      <c r="K26" s="24">
        <v>360</v>
      </c>
      <c r="L26" s="24">
        <v>127</v>
      </c>
      <c r="M26" s="25">
        <f t="shared" si="9"/>
        <v>4743</v>
      </c>
      <c r="N26" s="23">
        <f t="shared" si="11"/>
        <v>9012</v>
      </c>
      <c r="O26" s="24">
        <f t="shared" si="12"/>
        <v>1178</v>
      </c>
      <c r="P26" s="24">
        <f t="shared" si="13"/>
        <v>203</v>
      </c>
      <c r="Q26" s="25">
        <f t="shared" si="10"/>
        <v>10393</v>
      </c>
    </row>
    <row r="27" spans="1:17" s="2" customFormat="1" ht="12.75">
      <c r="A27" s="22" t="s">
        <v>81</v>
      </c>
      <c r="F27" s="23">
        <v>147</v>
      </c>
      <c r="G27" s="24">
        <v>189</v>
      </c>
      <c r="H27" s="24">
        <v>0</v>
      </c>
      <c r="I27" s="25">
        <f t="shared" si="8"/>
        <v>336</v>
      </c>
      <c r="J27" s="23">
        <v>129</v>
      </c>
      <c r="K27" s="24">
        <v>68</v>
      </c>
      <c r="L27" s="24">
        <v>0</v>
      </c>
      <c r="M27" s="25">
        <f t="shared" si="9"/>
        <v>197</v>
      </c>
      <c r="N27" s="23">
        <f t="shared" si="11"/>
        <v>276</v>
      </c>
      <c r="O27" s="24">
        <f t="shared" si="12"/>
        <v>257</v>
      </c>
      <c r="P27" s="24">
        <f t="shared" si="13"/>
        <v>0</v>
      </c>
      <c r="Q27" s="25">
        <f t="shared" si="10"/>
        <v>533</v>
      </c>
    </row>
    <row r="28" spans="1:17" s="2" customFormat="1" ht="12.75">
      <c r="A28" s="22" t="s">
        <v>82</v>
      </c>
      <c r="F28" s="23">
        <v>516</v>
      </c>
      <c r="G28" s="24">
        <v>550</v>
      </c>
      <c r="H28" s="24">
        <v>0</v>
      </c>
      <c r="I28" s="25">
        <f t="shared" si="8"/>
        <v>1066</v>
      </c>
      <c r="J28" s="23">
        <v>249</v>
      </c>
      <c r="K28" s="24">
        <v>129</v>
      </c>
      <c r="L28" s="24">
        <v>0</v>
      </c>
      <c r="M28" s="25">
        <f t="shared" si="9"/>
        <v>378</v>
      </c>
      <c r="N28" s="23">
        <f t="shared" si="11"/>
        <v>765</v>
      </c>
      <c r="O28" s="24">
        <f t="shared" si="12"/>
        <v>679</v>
      </c>
      <c r="P28" s="24">
        <f t="shared" si="13"/>
        <v>0</v>
      </c>
      <c r="Q28" s="25">
        <f t="shared" si="10"/>
        <v>1444</v>
      </c>
    </row>
    <row r="29" spans="1:17" s="2" customFormat="1" ht="12.75">
      <c r="A29" s="22" t="s">
        <v>83</v>
      </c>
      <c r="F29" s="23">
        <v>2463</v>
      </c>
      <c r="G29" s="24">
        <v>2220</v>
      </c>
      <c r="H29" s="24">
        <v>59</v>
      </c>
      <c r="I29" s="25">
        <f t="shared" si="8"/>
        <v>4742</v>
      </c>
      <c r="J29" s="23">
        <v>2232</v>
      </c>
      <c r="K29" s="24">
        <v>1539</v>
      </c>
      <c r="L29" s="24">
        <v>217</v>
      </c>
      <c r="M29" s="25">
        <f t="shared" si="9"/>
        <v>3988</v>
      </c>
      <c r="N29" s="23">
        <f t="shared" si="11"/>
        <v>4695</v>
      </c>
      <c r="O29" s="24">
        <f t="shared" si="12"/>
        <v>3759</v>
      </c>
      <c r="P29" s="24">
        <f t="shared" si="13"/>
        <v>276</v>
      </c>
      <c r="Q29" s="25">
        <f t="shared" si="10"/>
        <v>8730</v>
      </c>
    </row>
    <row r="30" spans="1:17" s="2" customFormat="1" ht="12.75">
      <c r="A30" s="22" t="s">
        <v>84</v>
      </c>
      <c r="F30" s="23">
        <v>2467</v>
      </c>
      <c r="G30" s="24">
        <v>1555</v>
      </c>
      <c r="H30" s="24">
        <v>80</v>
      </c>
      <c r="I30" s="25">
        <f t="shared" si="8"/>
        <v>4102</v>
      </c>
      <c r="J30" s="23">
        <v>1908</v>
      </c>
      <c r="K30" s="24">
        <v>675</v>
      </c>
      <c r="L30" s="24">
        <v>176</v>
      </c>
      <c r="M30" s="25">
        <f t="shared" si="9"/>
        <v>2759</v>
      </c>
      <c r="N30" s="23">
        <f t="shared" si="11"/>
        <v>4375</v>
      </c>
      <c r="O30" s="24">
        <f t="shared" si="12"/>
        <v>2230</v>
      </c>
      <c r="P30" s="24">
        <f t="shared" si="13"/>
        <v>256</v>
      </c>
      <c r="Q30" s="25">
        <f t="shared" si="10"/>
        <v>6861</v>
      </c>
    </row>
    <row r="31" spans="1:17" s="2" customFormat="1" ht="12.75">
      <c r="A31" s="22" t="s">
        <v>85</v>
      </c>
      <c r="F31" s="23">
        <v>453</v>
      </c>
      <c r="G31" s="24">
        <v>855</v>
      </c>
      <c r="H31" s="24">
        <v>30</v>
      </c>
      <c r="I31" s="25">
        <f t="shared" si="8"/>
        <v>1338</v>
      </c>
      <c r="J31" s="23">
        <v>225</v>
      </c>
      <c r="K31" s="24">
        <v>408</v>
      </c>
      <c r="L31" s="24">
        <v>50</v>
      </c>
      <c r="M31" s="25">
        <f t="shared" si="9"/>
        <v>683</v>
      </c>
      <c r="N31" s="23">
        <f t="shared" si="11"/>
        <v>678</v>
      </c>
      <c r="O31" s="24">
        <f t="shared" si="12"/>
        <v>1263</v>
      </c>
      <c r="P31" s="24">
        <f t="shared" si="13"/>
        <v>80</v>
      </c>
      <c r="Q31" s="25">
        <f t="shared" si="10"/>
        <v>2021</v>
      </c>
    </row>
    <row r="32" spans="1:17" s="2" customFormat="1" ht="12.75">
      <c r="A32" s="22" t="s">
        <v>86</v>
      </c>
      <c r="F32" s="23">
        <v>0</v>
      </c>
      <c r="G32" s="24">
        <v>1170</v>
      </c>
      <c r="H32" s="24">
        <v>2246</v>
      </c>
      <c r="I32" s="25">
        <f t="shared" si="8"/>
        <v>3416</v>
      </c>
      <c r="J32" s="23">
        <v>0</v>
      </c>
      <c r="K32" s="24">
        <v>792</v>
      </c>
      <c r="L32" s="24">
        <v>1311</v>
      </c>
      <c r="M32" s="25">
        <f t="shared" si="9"/>
        <v>2103</v>
      </c>
      <c r="N32" s="23">
        <f t="shared" si="11"/>
        <v>0</v>
      </c>
      <c r="O32" s="24">
        <f t="shared" si="12"/>
        <v>1962</v>
      </c>
      <c r="P32" s="24">
        <f t="shared" si="13"/>
        <v>3557</v>
      </c>
      <c r="Q32" s="25">
        <f t="shared" si="10"/>
        <v>5519</v>
      </c>
    </row>
    <row r="33" spans="1:17" s="2" customFormat="1" ht="12.75">
      <c r="A33" s="22" t="s">
        <v>87</v>
      </c>
      <c r="F33" s="23">
        <v>102</v>
      </c>
      <c r="G33" s="24">
        <v>369</v>
      </c>
      <c r="H33" s="24">
        <v>987</v>
      </c>
      <c r="I33" s="25">
        <f t="shared" si="8"/>
        <v>1458</v>
      </c>
      <c r="J33" s="23">
        <v>96</v>
      </c>
      <c r="K33" s="24">
        <v>99</v>
      </c>
      <c r="L33" s="24">
        <v>1858</v>
      </c>
      <c r="M33" s="25">
        <f t="shared" si="9"/>
        <v>2053</v>
      </c>
      <c r="N33" s="23">
        <f t="shared" si="11"/>
        <v>198</v>
      </c>
      <c r="O33" s="24">
        <f t="shared" si="12"/>
        <v>468</v>
      </c>
      <c r="P33" s="24">
        <f t="shared" si="13"/>
        <v>2845</v>
      </c>
      <c r="Q33" s="25">
        <f t="shared" si="10"/>
        <v>3511</v>
      </c>
    </row>
    <row r="34" spans="1:17" s="2" customFormat="1" ht="12.75">
      <c r="A34" s="22" t="s">
        <v>88</v>
      </c>
      <c r="F34" s="23">
        <v>5942</v>
      </c>
      <c r="G34" s="24">
        <v>2172</v>
      </c>
      <c r="H34" s="24">
        <v>108</v>
      </c>
      <c r="I34" s="25">
        <f t="shared" si="8"/>
        <v>8222</v>
      </c>
      <c r="J34" s="23">
        <v>4692</v>
      </c>
      <c r="K34" s="24">
        <v>976</v>
      </c>
      <c r="L34" s="24">
        <v>411</v>
      </c>
      <c r="M34" s="25">
        <f t="shared" si="9"/>
        <v>6079</v>
      </c>
      <c r="N34" s="23">
        <f t="shared" si="11"/>
        <v>10634</v>
      </c>
      <c r="O34" s="24">
        <f t="shared" si="12"/>
        <v>3148</v>
      </c>
      <c r="P34" s="24">
        <f t="shared" si="13"/>
        <v>519</v>
      </c>
      <c r="Q34" s="25">
        <f t="shared" si="10"/>
        <v>14301</v>
      </c>
    </row>
    <row r="35" spans="1:17" s="2" customFormat="1" ht="12.75">
      <c r="A35" s="22" t="s">
        <v>89</v>
      </c>
      <c r="F35" s="23">
        <v>184</v>
      </c>
      <c r="G35" s="24">
        <v>251</v>
      </c>
      <c r="H35" s="24">
        <v>0</v>
      </c>
      <c r="I35" s="25">
        <f t="shared" si="8"/>
        <v>435</v>
      </c>
      <c r="J35" s="23">
        <v>0</v>
      </c>
      <c r="K35" s="24">
        <v>0</v>
      </c>
      <c r="L35" s="24">
        <v>0</v>
      </c>
      <c r="M35" s="25">
        <f t="shared" si="9"/>
        <v>0</v>
      </c>
      <c r="N35" s="23">
        <f t="shared" si="11"/>
        <v>184</v>
      </c>
      <c r="O35" s="24">
        <f t="shared" si="12"/>
        <v>251</v>
      </c>
      <c r="P35" s="24">
        <f t="shared" si="13"/>
        <v>0</v>
      </c>
      <c r="Q35" s="25">
        <f t="shared" si="10"/>
        <v>435</v>
      </c>
    </row>
    <row r="36" spans="1:17" s="2" customFormat="1" ht="12.75">
      <c r="A36" s="22" t="s">
        <v>90</v>
      </c>
      <c r="F36" s="23">
        <v>6414</v>
      </c>
      <c r="G36" s="24">
        <v>1730</v>
      </c>
      <c r="H36" s="24">
        <v>24</v>
      </c>
      <c r="I36" s="25">
        <f t="shared" si="8"/>
        <v>8168</v>
      </c>
      <c r="J36" s="23">
        <v>2506</v>
      </c>
      <c r="K36" s="24">
        <v>634</v>
      </c>
      <c r="L36" s="24">
        <v>110</v>
      </c>
      <c r="M36" s="25">
        <f t="shared" si="9"/>
        <v>3250</v>
      </c>
      <c r="N36" s="23">
        <f t="shared" si="11"/>
        <v>8920</v>
      </c>
      <c r="O36" s="24">
        <f t="shared" si="12"/>
        <v>2364</v>
      </c>
      <c r="P36" s="24">
        <f t="shared" si="13"/>
        <v>134</v>
      </c>
      <c r="Q36" s="25">
        <f t="shared" si="10"/>
        <v>11418</v>
      </c>
    </row>
    <row r="37" spans="1:17" s="2" customFormat="1" ht="12.75">
      <c r="A37" s="22" t="s">
        <v>91</v>
      </c>
      <c r="F37" s="23">
        <v>1563</v>
      </c>
      <c r="G37" s="24">
        <v>154</v>
      </c>
      <c r="H37" s="24">
        <v>28</v>
      </c>
      <c r="I37" s="25">
        <f t="shared" si="8"/>
        <v>1745</v>
      </c>
      <c r="J37" s="23">
        <v>699</v>
      </c>
      <c r="K37" s="24">
        <v>15</v>
      </c>
      <c r="L37" s="24">
        <v>35</v>
      </c>
      <c r="M37" s="25">
        <f t="shared" si="9"/>
        <v>749</v>
      </c>
      <c r="N37" s="23">
        <f t="shared" si="11"/>
        <v>2262</v>
      </c>
      <c r="O37" s="24">
        <f t="shared" si="12"/>
        <v>169</v>
      </c>
      <c r="P37" s="24">
        <f t="shared" si="13"/>
        <v>63</v>
      </c>
      <c r="Q37" s="25">
        <f t="shared" si="10"/>
        <v>2494</v>
      </c>
    </row>
    <row r="38" spans="1:17" s="2" customFormat="1" ht="12.75">
      <c r="A38" s="22" t="s">
        <v>92</v>
      </c>
      <c r="F38" s="23">
        <v>96</v>
      </c>
      <c r="G38" s="24">
        <v>81</v>
      </c>
      <c r="H38" s="24">
        <v>0</v>
      </c>
      <c r="I38" s="25">
        <f t="shared" si="8"/>
        <v>177</v>
      </c>
      <c r="J38" s="23">
        <v>3</v>
      </c>
      <c r="K38" s="24">
        <v>18</v>
      </c>
      <c r="L38" s="24">
        <v>0</v>
      </c>
      <c r="M38" s="25">
        <f t="shared" si="9"/>
        <v>21</v>
      </c>
      <c r="N38" s="23">
        <f t="shared" si="11"/>
        <v>99</v>
      </c>
      <c r="O38" s="24">
        <f t="shared" si="12"/>
        <v>99</v>
      </c>
      <c r="P38" s="24">
        <f t="shared" si="13"/>
        <v>0</v>
      </c>
      <c r="Q38" s="25">
        <f t="shared" si="10"/>
        <v>198</v>
      </c>
    </row>
    <row r="39" spans="1:17" s="2" customFormat="1" ht="12.75">
      <c r="A39" s="22" t="s">
        <v>93</v>
      </c>
      <c r="F39" s="23">
        <v>1317</v>
      </c>
      <c r="G39" s="24">
        <v>650</v>
      </c>
      <c r="H39" s="24">
        <v>41</v>
      </c>
      <c r="I39" s="25">
        <f t="shared" si="8"/>
        <v>2008</v>
      </c>
      <c r="J39" s="23">
        <v>1317</v>
      </c>
      <c r="K39" s="24">
        <v>214</v>
      </c>
      <c r="L39" s="24">
        <v>154</v>
      </c>
      <c r="M39" s="25">
        <f t="shared" si="9"/>
        <v>1685</v>
      </c>
      <c r="N39" s="23">
        <f t="shared" si="11"/>
        <v>2634</v>
      </c>
      <c r="O39" s="24">
        <f t="shared" si="12"/>
        <v>864</v>
      </c>
      <c r="P39" s="24">
        <f t="shared" si="13"/>
        <v>195</v>
      </c>
      <c r="Q39" s="25">
        <f t="shared" si="10"/>
        <v>3693</v>
      </c>
    </row>
    <row r="40" spans="1:17" s="2" customFormat="1" ht="12.75">
      <c r="A40" s="22" t="s">
        <v>94</v>
      </c>
      <c r="F40" s="23">
        <v>4170</v>
      </c>
      <c r="G40" s="24">
        <v>314</v>
      </c>
      <c r="H40" s="24">
        <v>73</v>
      </c>
      <c r="I40" s="25">
        <f t="shared" si="8"/>
        <v>4557</v>
      </c>
      <c r="J40" s="23">
        <v>2593</v>
      </c>
      <c r="K40" s="24">
        <v>170</v>
      </c>
      <c r="L40" s="24">
        <v>444</v>
      </c>
      <c r="M40" s="25">
        <f t="shared" si="9"/>
        <v>3207</v>
      </c>
      <c r="N40" s="23">
        <f t="shared" si="11"/>
        <v>6763</v>
      </c>
      <c r="O40" s="24">
        <f t="shared" si="12"/>
        <v>484</v>
      </c>
      <c r="P40" s="24">
        <f t="shared" si="13"/>
        <v>517</v>
      </c>
      <c r="Q40" s="25">
        <f t="shared" si="10"/>
        <v>7764</v>
      </c>
    </row>
    <row r="41" spans="1:17" s="2" customFormat="1" ht="12.75">
      <c r="A41" s="22" t="s">
        <v>95</v>
      </c>
      <c r="F41" s="23">
        <v>1959</v>
      </c>
      <c r="G41" s="24">
        <v>1026</v>
      </c>
      <c r="H41" s="24">
        <v>246</v>
      </c>
      <c r="I41" s="25">
        <f t="shared" si="8"/>
        <v>3231</v>
      </c>
      <c r="J41" s="23">
        <v>1671</v>
      </c>
      <c r="K41" s="24">
        <v>617</v>
      </c>
      <c r="L41" s="24">
        <v>151</v>
      </c>
      <c r="M41" s="25">
        <f t="shared" si="9"/>
        <v>2439</v>
      </c>
      <c r="N41" s="23">
        <f t="shared" si="11"/>
        <v>3630</v>
      </c>
      <c r="O41" s="24">
        <f t="shared" si="12"/>
        <v>1643</v>
      </c>
      <c r="P41" s="24">
        <f t="shared" si="13"/>
        <v>397</v>
      </c>
      <c r="Q41" s="25">
        <f t="shared" si="10"/>
        <v>5670</v>
      </c>
    </row>
    <row r="42" spans="1:17" s="2" customFormat="1" ht="12.75">
      <c r="A42" s="22" t="s">
        <v>96</v>
      </c>
      <c r="F42" s="23">
        <v>3547</v>
      </c>
      <c r="G42" s="24">
        <v>3620</v>
      </c>
      <c r="H42" s="24">
        <v>99</v>
      </c>
      <c r="I42" s="25">
        <f t="shared" si="8"/>
        <v>7266</v>
      </c>
      <c r="J42" s="23">
        <v>2468</v>
      </c>
      <c r="K42" s="24">
        <v>1852</v>
      </c>
      <c r="L42" s="24">
        <v>303</v>
      </c>
      <c r="M42" s="25">
        <f t="shared" si="9"/>
        <v>4623</v>
      </c>
      <c r="N42" s="23">
        <f t="shared" si="11"/>
        <v>6015</v>
      </c>
      <c r="O42" s="24">
        <f t="shared" si="12"/>
        <v>5472</v>
      </c>
      <c r="P42" s="24">
        <f t="shared" si="13"/>
        <v>402</v>
      </c>
      <c r="Q42" s="25">
        <f t="shared" si="10"/>
        <v>11889</v>
      </c>
    </row>
    <row r="43" spans="1:17" s="2" customFormat="1" ht="12.75">
      <c r="A43" s="22" t="s">
        <v>97</v>
      </c>
      <c r="F43" s="23">
        <v>236</v>
      </c>
      <c r="G43" s="24">
        <v>219</v>
      </c>
      <c r="H43" s="24">
        <v>3</v>
      </c>
      <c r="I43" s="25">
        <f t="shared" si="8"/>
        <v>458</v>
      </c>
      <c r="J43" s="23">
        <v>132</v>
      </c>
      <c r="K43" s="24">
        <v>150</v>
      </c>
      <c r="L43" s="24">
        <v>0</v>
      </c>
      <c r="M43" s="25">
        <f t="shared" si="9"/>
        <v>282</v>
      </c>
      <c r="N43" s="23">
        <f t="shared" si="11"/>
        <v>368</v>
      </c>
      <c r="O43" s="24">
        <f t="shared" si="12"/>
        <v>369</v>
      </c>
      <c r="P43" s="24">
        <f t="shared" si="13"/>
        <v>3</v>
      </c>
      <c r="Q43" s="25">
        <f t="shared" si="10"/>
        <v>740</v>
      </c>
    </row>
    <row r="44" spans="1:17" s="2" customFormat="1" ht="12.75">
      <c r="A44" s="22" t="s">
        <v>98</v>
      </c>
      <c r="F44" s="23">
        <v>120</v>
      </c>
      <c r="G44" s="24">
        <v>502</v>
      </c>
      <c r="H44" s="24">
        <v>3804</v>
      </c>
      <c r="I44" s="25">
        <f t="shared" si="8"/>
        <v>4426</v>
      </c>
      <c r="J44" s="23">
        <v>30</v>
      </c>
      <c r="K44" s="24">
        <v>131</v>
      </c>
      <c r="L44" s="24">
        <v>1557</v>
      </c>
      <c r="M44" s="25">
        <f t="shared" si="9"/>
        <v>1718</v>
      </c>
      <c r="N44" s="23">
        <f t="shared" si="11"/>
        <v>150</v>
      </c>
      <c r="O44" s="24">
        <f t="shared" si="12"/>
        <v>633</v>
      </c>
      <c r="P44" s="24">
        <f t="shared" si="13"/>
        <v>5361</v>
      </c>
      <c r="Q44" s="25">
        <f t="shared" si="10"/>
        <v>6144</v>
      </c>
    </row>
    <row r="45" spans="1:17" s="2" customFormat="1" ht="12.75">
      <c r="A45" s="22" t="s">
        <v>99</v>
      </c>
      <c r="F45" s="23">
        <v>1641</v>
      </c>
      <c r="G45" s="24">
        <v>2435</v>
      </c>
      <c r="H45" s="24">
        <v>131</v>
      </c>
      <c r="I45" s="25">
        <f t="shared" si="8"/>
        <v>4207</v>
      </c>
      <c r="J45" s="23">
        <v>1080</v>
      </c>
      <c r="K45" s="24">
        <v>1284</v>
      </c>
      <c r="L45" s="24">
        <v>115</v>
      </c>
      <c r="M45" s="25">
        <f t="shared" si="9"/>
        <v>2479</v>
      </c>
      <c r="N45" s="23">
        <f t="shared" si="11"/>
        <v>2721</v>
      </c>
      <c r="O45" s="24">
        <f t="shared" si="12"/>
        <v>3719</v>
      </c>
      <c r="P45" s="24">
        <f t="shared" si="13"/>
        <v>246</v>
      </c>
      <c r="Q45" s="25">
        <f t="shared" si="10"/>
        <v>6686</v>
      </c>
    </row>
    <row r="46" spans="1:17" s="2" customFormat="1" ht="12.75">
      <c r="A46" s="22" t="s">
        <v>100</v>
      </c>
      <c r="F46" s="23">
        <v>252</v>
      </c>
      <c r="G46" s="24">
        <v>570</v>
      </c>
      <c r="H46" s="24">
        <v>0</v>
      </c>
      <c r="I46" s="25">
        <f>SUM(F46:H46)</f>
        <v>822</v>
      </c>
      <c r="J46" s="23">
        <v>150</v>
      </c>
      <c r="K46" s="24">
        <v>303</v>
      </c>
      <c r="L46" s="24">
        <v>0</v>
      </c>
      <c r="M46" s="25">
        <f>SUM(J46:L46)</f>
        <v>453</v>
      </c>
      <c r="N46" s="23">
        <f>SUM(F46,J46)</f>
        <v>402</v>
      </c>
      <c r="O46" s="24">
        <f t="shared" si="12"/>
        <v>873</v>
      </c>
      <c r="P46" s="24">
        <f t="shared" si="13"/>
        <v>0</v>
      </c>
      <c r="Q46" s="25">
        <f>SUM(N46:P46)</f>
        <v>1275</v>
      </c>
    </row>
    <row r="47" spans="1:17" s="2" customFormat="1" ht="12.75">
      <c r="A47" s="26" t="s">
        <v>124</v>
      </c>
      <c r="B47" s="27"/>
      <c r="C47" s="27"/>
      <c r="D47" s="27"/>
      <c r="E47" s="27"/>
      <c r="F47" s="28">
        <f t="shared" ref="F47:Q47" si="14">SUM(F17:F46)</f>
        <v>59080</v>
      </c>
      <c r="G47" s="29">
        <f t="shared" si="14"/>
        <v>32214</v>
      </c>
      <c r="H47" s="29">
        <f>SUM(H17:H46)</f>
        <v>9308</v>
      </c>
      <c r="I47" s="30">
        <f>SUM(I17:I46)</f>
        <v>100602</v>
      </c>
      <c r="J47" s="28">
        <f t="shared" si="14"/>
        <v>41244</v>
      </c>
      <c r="K47" s="29">
        <f t="shared" si="14"/>
        <v>16229</v>
      </c>
      <c r="L47" s="29">
        <f t="shared" si="14"/>
        <v>10164</v>
      </c>
      <c r="M47" s="30">
        <f>SUM(M17:M46)</f>
        <v>67637</v>
      </c>
      <c r="N47" s="28">
        <f>SUM(N17:N46)</f>
        <v>100324</v>
      </c>
      <c r="O47" s="29">
        <f t="shared" si="14"/>
        <v>48443</v>
      </c>
      <c r="P47" s="29">
        <f t="shared" si="14"/>
        <v>19472</v>
      </c>
      <c r="Q47" s="30">
        <f t="shared" si="14"/>
        <v>168239</v>
      </c>
    </row>
    <row r="48" spans="1:17" s="2" customFormat="1" ht="12.75">
      <c r="A48" s="16" t="s">
        <v>114</v>
      </c>
      <c r="B48" s="17"/>
      <c r="C48" s="17"/>
      <c r="D48" s="17"/>
      <c r="E48" s="17"/>
      <c r="F48" s="18"/>
      <c r="G48" s="19"/>
      <c r="H48" s="19"/>
      <c r="I48" s="20"/>
      <c r="J48" s="18"/>
      <c r="K48" s="19"/>
      <c r="L48" s="19"/>
      <c r="M48" s="20"/>
      <c r="N48" s="18"/>
      <c r="O48" s="19"/>
      <c r="P48" s="19"/>
      <c r="Q48" s="20"/>
    </row>
    <row r="49" spans="1:17" s="2" customFormat="1" ht="12.75">
      <c r="A49" s="22" t="s">
        <v>20</v>
      </c>
      <c r="B49" s="31"/>
      <c r="C49" s="31"/>
      <c r="D49" s="31"/>
      <c r="E49" s="31"/>
      <c r="F49" s="23">
        <v>259</v>
      </c>
      <c r="G49" s="24">
        <v>521</v>
      </c>
      <c r="H49" s="24">
        <v>0</v>
      </c>
      <c r="I49" s="25">
        <f t="shared" ref="I49:I50" si="15">SUM(F49:H49)</f>
        <v>780</v>
      </c>
      <c r="J49" s="23">
        <v>434</v>
      </c>
      <c r="K49" s="24">
        <v>519</v>
      </c>
      <c r="L49" s="24">
        <v>0</v>
      </c>
      <c r="M49" s="25">
        <f t="shared" ref="M49:M51" si="16">SUM(J49:L49)</f>
        <v>953</v>
      </c>
      <c r="N49" s="23">
        <f>SUM(F49,J49)</f>
        <v>693</v>
      </c>
      <c r="O49" s="24">
        <f>SUM(G49,K49)</f>
        <v>1040</v>
      </c>
      <c r="P49" s="24">
        <f>SUM(H49,L49)</f>
        <v>0</v>
      </c>
      <c r="Q49" s="25">
        <f t="shared" ref="Q49:Q51" si="17">SUM(N49:P49)</f>
        <v>1733</v>
      </c>
    </row>
    <row r="50" spans="1:17" s="2" customFormat="1" ht="12.75">
      <c r="A50" s="22" t="s">
        <v>21</v>
      </c>
      <c r="F50" s="23">
        <v>966</v>
      </c>
      <c r="G50" s="24">
        <v>1174</v>
      </c>
      <c r="H50" s="24">
        <v>142</v>
      </c>
      <c r="I50" s="25">
        <f t="shared" si="15"/>
        <v>2282</v>
      </c>
      <c r="J50" s="23">
        <v>1057</v>
      </c>
      <c r="K50" s="24">
        <v>1060</v>
      </c>
      <c r="L50" s="24">
        <v>690</v>
      </c>
      <c r="M50" s="25">
        <f t="shared" si="16"/>
        <v>2807</v>
      </c>
      <c r="N50" s="23">
        <f t="shared" ref="N50:N51" si="18">SUM(F50,J50)</f>
        <v>2023</v>
      </c>
      <c r="O50" s="24">
        <f t="shared" ref="O50:O51" si="19">SUM(G50,K50)</f>
        <v>2234</v>
      </c>
      <c r="P50" s="24">
        <f t="shared" ref="P50:P51" si="20">SUM(H50,L50)</f>
        <v>832</v>
      </c>
      <c r="Q50" s="25">
        <f t="shared" si="17"/>
        <v>5089</v>
      </c>
    </row>
    <row r="51" spans="1:17" s="2" customFormat="1" ht="12.75">
      <c r="A51" s="22" t="s">
        <v>22</v>
      </c>
      <c r="F51" s="23">
        <v>1186</v>
      </c>
      <c r="G51" s="24">
        <v>387</v>
      </c>
      <c r="H51" s="24">
        <v>64</v>
      </c>
      <c r="I51" s="25">
        <f>SUM(F51:H51)</f>
        <v>1637</v>
      </c>
      <c r="J51" s="23">
        <v>1463</v>
      </c>
      <c r="K51" s="24">
        <v>790</v>
      </c>
      <c r="L51" s="24">
        <v>581</v>
      </c>
      <c r="M51" s="25">
        <f t="shared" si="16"/>
        <v>2834</v>
      </c>
      <c r="N51" s="23">
        <f t="shared" si="18"/>
        <v>2649</v>
      </c>
      <c r="O51" s="24">
        <f t="shared" si="19"/>
        <v>1177</v>
      </c>
      <c r="P51" s="24">
        <f t="shared" si="20"/>
        <v>645</v>
      </c>
      <c r="Q51" s="25">
        <f t="shared" si="17"/>
        <v>4471</v>
      </c>
    </row>
    <row r="52" spans="1:17" s="2" customFormat="1" ht="12.75">
      <c r="A52" s="26" t="s">
        <v>124</v>
      </c>
      <c r="B52" s="27"/>
      <c r="C52" s="27"/>
      <c r="D52" s="27"/>
      <c r="E52" s="27"/>
      <c r="F52" s="32">
        <f>SUM(F49:F51)</f>
        <v>2411</v>
      </c>
      <c r="G52" s="33">
        <f t="shared" ref="G52:L52" si="21">SUM(G49:G51)</f>
        <v>2082</v>
      </c>
      <c r="H52" s="33">
        <f t="shared" si="21"/>
        <v>206</v>
      </c>
      <c r="I52" s="34">
        <f t="shared" si="21"/>
        <v>4699</v>
      </c>
      <c r="J52" s="32">
        <f t="shared" si="21"/>
        <v>2954</v>
      </c>
      <c r="K52" s="33">
        <f t="shared" si="21"/>
        <v>2369</v>
      </c>
      <c r="L52" s="33">
        <f t="shared" si="21"/>
        <v>1271</v>
      </c>
      <c r="M52" s="34">
        <f>SUM(M49:M51)</f>
        <v>6594</v>
      </c>
      <c r="N52" s="32">
        <f>SUM(N49:N51)</f>
        <v>5365</v>
      </c>
      <c r="O52" s="33">
        <f>SUM(O49:O51)</f>
        <v>4451</v>
      </c>
      <c r="P52" s="33">
        <f>SUM(P49:P51)</f>
        <v>1477</v>
      </c>
      <c r="Q52" s="34">
        <f>SUM(Q49:Q51)</f>
        <v>11293</v>
      </c>
    </row>
    <row r="53" spans="1:17" s="2" customFormat="1" ht="12.75">
      <c r="A53" s="16" t="s">
        <v>128</v>
      </c>
      <c r="B53" s="17"/>
      <c r="C53" s="17"/>
      <c r="D53" s="17"/>
      <c r="E53" s="17"/>
      <c r="F53" s="18"/>
      <c r="G53" s="19"/>
      <c r="H53" s="19"/>
      <c r="I53" s="20"/>
      <c r="J53" s="18"/>
      <c r="K53" s="19"/>
      <c r="L53" s="19"/>
      <c r="M53" s="20"/>
      <c r="N53" s="18"/>
      <c r="O53" s="19"/>
      <c r="P53" s="19"/>
      <c r="Q53" s="20"/>
    </row>
    <row r="54" spans="1:17" s="2" customFormat="1" ht="12.75">
      <c r="A54" s="22" t="s">
        <v>24</v>
      </c>
      <c r="F54" s="23">
        <v>1644</v>
      </c>
      <c r="G54" s="24">
        <v>1218</v>
      </c>
      <c r="H54" s="24">
        <v>697</v>
      </c>
      <c r="I54" s="25">
        <f t="shared" ref="I54:I61" si="22">SUM(F54:H54)</f>
        <v>3559</v>
      </c>
      <c r="J54" s="23">
        <v>2061</v>
      </c>
      <c r="K54" s="24">
        <v>1536</v>
      </c>
      <c r="L54" s="24">
        <v>865</v>
      </c>
      <c r="M54" s="25">
        <f t="shared" ref="M54:M61" si="23">SUM(J54:L54)</f>
        <v>4462</v>
      </c>
      <c r="N54" s="23">
        <f>SUM(F54,J54)</f>
        <v>3705</v>
      </c>
      <c r="O54" s="24">
        <f>SUM(G54,K54)</f>
        <v>2754</v>
      </c>
      <c r="P54" s="24">
        <f>SUM(H54,L54)</f>
        <v>1562</v>
      </c>
      <c r="Q54" s="25">
        <f t="shared" ref="Q54:Q61" si="24">SUM(N54:P54)</f>
        <v>8021</v>
      </c>
    </row>
    <row r="55" spans="1:17" s="2" customFormat="1" ht="12.75">
      <c r="A55" s="22" t="s">
        <v>25</v>
      </c>
      <c r="F55" s="23">
        <v>1652</v>
      </c>
      <c r="G55" s="24">
        <v>1360</v>
      </c>
      <c r="H55" s="24">
        <v>805</v>
      </c>
      <c r="I55" s="25">
        <f t="shared" si="22"/>
        <v>3817</v>
      </c>
      <c r="J55" s="23">
        <v>1730</v>
      </c>
      <c r="K55" s="24">
        <v>1801</v>
      </c>
      <c r="L55" s="24">
        <v>1018</v>
      </c>
      <c r="M55" s="25">
        <f t="shared" si="23"/>
        <v>4549</v>
      </c>
      <c r="N55" s="23">
        <f t="shared" ref="N55:N60" si="25">SUM(F55,J55)</f>
        <v>3382</v>
      </c>
      <c r="O55" s="24">
        <f t="shared" ref="O55:O61" si="26">SUM(G55,K55)</f>
        <v>3161</v>
      </c>
      <c r="P55" s="24">
        <f t="shared" ref="P55:P61" si="27">SUM(H55,L55)</f>
        <v>1823</v>
      </c>
      <c r="Q55" s="25">
        <f t="shared" si="24"/>
        <v>8366</v>
      </c>
    </row>
    <row r="56" spans="1:17" s="2" customFormat="1" ht="12.75">
      <c r="A56" s="22" t="s">
        <v>26</v>
      </c>
      <c r="F56" s="23">
        <v>0</v>
      </c>
      <c r="G56" s="24">
        <v>153</v>
      </c>
      <c r="H56" s="24">
        <v>0</v>
      </c>
      <c r="I56" s="25">
        <f t="shared" si="22"/>
        <v>153</v>
      </c>
      <c r="J56" s="23">
        <v>0</v>
      </c>
      <c r="K56" s="24">
        <v>135</v>
      </c>
      <c r="L56" s="24">
        <v>0</v>
      </c>
      <c r="M56" s="25">
        <f t="shared" si="23"/>
        <v>135</v>
      </c>
      <c r="N56" s="23">
        <f t="shared" si="25"/>
        <v>0</v>
      </c>
      <c r="O56" s="24">
        <f t="shared" si="26"/>
        <v>288</v>
      </c>
      <c r="P56" s="24">
        <f t="shared" si="27"/>
        <v>0</v>
      </c>
      <c r="Q56" s="25">
        <f t="shared" si="24"/>
        <v>288</v>
      </c>
    </row>
    <row r="57" spans="1:17" s="2" customFormat="1" ht="12.75">
      <c r="A57" s="22" t="s">
        <v>27</v>
      </c>
      <c r="F57" s="23">
        <v>765</v>
      </c>
      <c r="G57" s="24">
        <v>465</v>
      </c>
      <c r="H57" s="24">
        <v>168</v>
      </c>
      <c r="I57" s="25">
        <f t="shared" si="22"/>
        <v>1398</v>
      </c>
      <c r="J57" s="23">
        <v>1029</v>
      </c>
      <c r="K57" s="24">
        <v>519</v>
      </c>
      <c r="L57" s="24">
        <v>144</v>
      </c>
      <c r="M57" s="25">
        <f t="shared" si="23"/>
        <v>1692</v>
      </c>
      <c r="N57" s="23">
        <f t="shared" si="25"/>
        <v>1794</v>
      </c>
      <c r="O57" s="24">
        <f t="shared" si="26"/>
        <v>984</v>
      </c>
      <c r="P57" s="24">
        <f t="shared" si="27"/>
        <v>312</v>
      </c>
      <c r="Q57" s="25">
        <f t="shared" si="24"/>
        <v>3090</v>
      </c>
    </row>
    <row r="58" spans="1:17" s="2" customFormat="1" ht="12.75">
      <c r="A58" s="22" t="s">
        <v>28</v>
      </c>
      <c r="F58" s="23">
        <v>840</v>
      </c>
      <c r="G58" s="24">
        <v>1182</v>
      </c>
      <c r="H58" s="24">
        <v>482</v>
      </c>
      <c r="I58" s="25">
        <f t="shared" si="22"/>
        <v>2504</v>
      </c>
      <c r="J58" s="23">
        <v>1062</v>
      </c>
      <c r="K58" s="24">
        <v>1905</v>
      </c>
      <c r="L58" s="24">
        <v>562</v>
      </c>
      <c r="M58" s="25">
        <f t="shared" si="23"/>
        <v>3529</v>
      </c>
      <c r="N58" s="23">
        <f t="shared" si="25"/>
        <v>1902</v>
      </c>
      <c r="O58" s="24">
        <f t="shared" si="26"/>
        <v>3087</v>
      </c>
      <c r="P58" s="24">
        <f t="shared" si="27"/>
        <v>1044</v>
      </c>
      <c r="Q58" s="25">
        <f t="shared" si="24"/>
        <v>6033</v>
      </c>
    </row>
    <row r="59" spans="1:17" s="2" customFormat="1" ht="12.75">
      <c r="A59" s="22" t="s">
        <v>29</v>
      </c>
      <c r="F59" s="23">
        <v>47</v>
      </c>
      <c r="G59" s="24">
        <v>2495</v>
      </c>
      <c r="H59" s="24">
        <v>458</v>
      </c>
      <c r="I59" s="25">
        <f t="shared" si="22"/>
        <v>3000</v>
      </c>
      <c r="J59" s="23">
        <v>73</v>
      </c>
      <c r="K59" s="24">
        <v>3265</v>
      </c>
      <c r="L59" s="24">
        <v>383</v>
      </c>
      <c r="M59" s="25">
        <f t="shared" si="23"/>
        <v>3721</v>
      </c>
      <c r="N59" s="23">
        <f t="shared" si="25"/>
        <v>120</v>
      </c>
      <c r="O59" s="24">
        <f t="shared" si="26"/>
        <v>5760</v>
      </c>
      <c r="P59" s="24">
        <f t="shared" si="27"/>
        <v>841</v>
      </c>
      <c r="Q59" s="25">
        <f t="shared" si="24"/>
        <v>6721</v>
      </c>
    </row>
    <row r="60" spans="1:17" s="2" customFormat="1" ht="12.75">
      <c r="A60" s="22" t="s">
        <v>30</v>
      </c>
      <c r="F60" s="23">
        <v>1221</v>
      </c>
      <c r="G60" s="24">
        <v>1101</v>
      </c>
      <c r="H60" s="24">
        <v>565</v>
      </c>
      <c r="I60" s="25">
        <f t="shared" si="22"/>
        <v>2887</v>
      </c>
      <c r="J60" s="23">
        <v>1677</v>
      </c>
      <c r="K60" s="24">
        <v>1200</v>
      </c>
      <c r="L60" s="24">
        <v>695</v>
      </c>
      <c r="M60" s="25">
        <f t="shared" si="23"/>
        <v>3572</v>
      </c>
      <c r="N60" s="23">
        <f t="shared" si="25"/>
        <v>2898</v>
      </c>
      <c r="O60" s="24">
        <f t="shared" si="26"/>
        <v>2301</v>
      </c>
      <c r="P60" s="24">
        <f t="shared" si="27"/>
        <v>1260</v>
      </c>
      <c r="Q60" s="25">
        <f t="shared" si="24"/>
        <v>6459</v>
      </c>
    </row>
    <row r="61" spans="1:17" s="2" customFormat="1" ht="12.75">
      <c r="A61" s="22" t="s">
        <v>31</v>
      </c>
      <c r="F61" s="23">
        <v>0</v>
      </c>
      <c r="G61" s="24">
        <v>2817</v>
      </c>
      <c r="H61" s="24">
        <v>374</v>
      </c>
      <c r="I61" s="25">
        <f t="shared" si="22"/>
        <v>3191</v>
      </c>
      <c r="J61" s="23">
        <v>0</v>
      </c>
      <c r="K61" s="24">
        <v>3990</v>
      </c>
      <c r="L61" s="24">
        <v>509</v>
      </c>
      <c r="M61" s="25">
        <f t="shared" si="23"/>
        <v>4499</v>
      </c>
      <c r="N61" s="23">
        <f>SUM(F61,J61)</f>
        <v>0</v>
      </c>
      <c r="O61" s="24">
        <f t="shared" si="26"/>
        <v>6807</v>
      </c>
      <c r="P61" s="24">
        <f t="shared" si="27"/>
        <v>883</v>
      </c>
      <c r="Q61" s="25">
        <f t="shared" si="24"/>
        <v>7690</v>
      </c>
    </row>
    <row r="62" spans="1:17" s="2" customFormat="1" ht="12.75">
      <c r="A62" s="26" t="s">
        <v>124</v>
      </c>
      <c r="B62" s="27"/>
      <c r="C62" s="27"/>
      <c r="D62" s="27"/>
      <c r="E62" s="27"/>
      <c r="F62" s="28">
        <f>SUM(F54:F61)</f>
        <v>6169</v>
      </c>
      <c r="G62" s="29">
        <f t="shared" ref="G62:Q62" si="28">SUM(G54:G61)</f>
        <v>10791</v>
      </c>
      <c r="H62" s="29">
        <f t="shared" si="28"/>
        <v>3549</v>
      </c>
      <c r="I62" s="30">
        <f t="shared" si="28"/>
        <v>20509</v>
      </c>
      <c r="J62" s="28">
        <f t="shared" si="28"/>
        <v>7632</v>
      </c>
      <c r="K62" s="29">
        <f t="shared" si="28"/>
        <v>14351</v>
      </c>
      <c r="L62" s="29">
        <f t="shared" si="28"/>
        <v>4176</v>
      </c>
      <c r="M62" s="30">
        <f t="shared" si="28"/>
        <v>26159</v>
      </c>
      <c r="N62" s="28">
        <f t="shared" si="28"/>
        <v>13801</v>
      </c>
      <c r="O62" s="29">
        <f t="shared" si="28"/>
        <v>25142</v>
      </c>
      <c r="P62" s="29">
        <f t="shared" si="28"/>
        <v>7725</v>
      </c>
      <c r="Q62" s="30">
        <f t="shared" si="28"/>
        <v>46668</v>
      </c>
    </row>
    <row r="63" spans="1:17" s="2" customFormat="1" ht="12.75">
      <c r="A63" s="16" t="s">
        <v>115</v>
      </c>
      <c r="B63" s="17"/>
      <c r="C63" s="17"/>
      <c r="D63" s="17"/>
      <c r="E63" s="17"/>
      <c r="F63" s="18"/>
      <c r="G63" s="19"/>
      <c r="H63" s="19"/>
      <c r="I63" s="20"/>
      <c r="J63" s="18"/>
      <c r="K63" s="19"/>
      <c r="L63" s="19"/>
      <c r="M63" s="20"/>
      <c r="N63" s="18"/>
      <c r="O63" s="19"/>
      <c r="P63" s="19"/>
      <c r="Q63" s="20"/>
    </row>
    <row r="64" spans="1:17" s="2" customFormat="1" ht="12.75">
      <c r="A64" s="22" t="s">
        <v>33</v>
      </c>
      <c r="F64" s="23">
        <v>921</v>
      </c>
      <c r="G64" s="24">
        <v>634</v>
      </c>
      <c r="H64" s="24">
        <v>84</v>
      </c>
      <c r="I64" s="25">
        <f t="shared" ref="I64:I65" si="29">SUM(F64:H64)</f>
        <v>1639</v>
      </c>
      <c r="J64" s="23">
        <v>805</v>
      </c>
      <c r="K64" s="24">
        <v>386</v>
      </c>
      <c r="L64" s="24">
        <v>265</v>
      </c>
      <c r="M64" s="25">
        <f t="shared" ref="M64:M65" si="30">SUM(J64:L64)</f>
        <v>1456</v>
      </c>
      <c r="N64" s="23">
        <f t="shared" ref="N64:P65" si="31">SUM(F64,J64)</f>
        <v>1726</v>
      </c>
      <c r="O64" s="24">
        <f t="shared" si="31"/>
        <v>1020</v>
      </c>
      <c r="P64" s="24">
        <f t="shared" si="31"/>
        <v>349</v>
      </c>
      <c r="Q64" s="25">
        <f t="shared" ref="Q64:Q65" si="32">SUM(N64:P64)</f>
        <v>3095</v>
      </c>
    </row>
    <row r="65" spans="1:17" s="2" customFormat="1" ht="12.75">
      <c r="A65" s="22" t="s">
        <v>34</v>
      </c>
      <c r="F65" s="23">
        <v>138</v>
      </c>
      <c r="G65" s="24">
        <v>162</v>
      </c>
      <c r="H65" s="24">
        <v>94</v>
      </c>
      <c r="I65" s="25">
        <f t="shared" si="29"/>
        <v>394</v>
      </c>
      <c r="J65" s="23">
        <v>108</v>
      </c>
      <c r="K65" s="24">
        <v>383</v>
      </c>
      <c r="L65" s="24">
        <v>613</v>
      </c>
      <c r="M65" s="25">
        <f t="shared" si="30"/>
        <v>1104</v>
      </c>
      <c r="N65" s="23">
        <f t="shared" si="31"/>
        <v>246</v>
      </c>
      <c r="O65" s="24">
        <f t="shared" si="31"/>
        <v>545</v>
      </c>
      <c r="P65" s="24">
        <f t="shared" si="31"/>
        <v>707</v>
      </c>
      <c r="Q65" s="25">
        <f t="shared" si="32"/>
        <v>1498</v>
      </c>
    </row>
    <row r="66" spans="1:17" s="2" customFormat="1" ht="12.75">
      <c r="A66" s="26" t="s">
        <v>124</v>
      </c>
      <c r="B66" s="27"/>
      <c r="C66" s="27"/>
      <c r="D66" s="27"/>
      <c r="E66" s="27"/>
      <c r="F66" s="28">
        <f>SUM(F64:F65)</f>
        <v>1059</v>
      </c>
      <c r="G66" s="29">
        <f t="shared" ref="G66:Q66" si="33">SUM(G64:G65)</f>
        <v>796</v>
      </c>
      <c r="H66" s="29">
        <f t="shared" si="33"/>
        <v>178</v>
      </c>
      <c r="I66" s="30">
        <f t="shared" si="33"/>
        <v>2033</v>
      </c>
      <c r="J66" s="28">
        <f t="shared" si="33"/>
        <v>913</v>
      </c>
      <c r="K66" s="29">
        <f t="shared" si="33"/>
        <v>769</v>
      </c>
      <c r="L66" s="29">
        <f t="shared" si="33"/>
        <v>878</v>
      </c>
      <c r="M66" s="30">
        <f t="shared" si="33"/>
        <v>2560</v>
      </c>
      <c r="N66" s="28">
        <f>SUM(N64:N65)</f>
        <v>1972</v>
      </c>
      <c r="O66" s="28">
        <f t="shared" ref="O66:P66" si="34">SUM(O64:O65)</f>
        <v>1565</v>
      </c>
      <c r="P66" s="28">
        <f t="shared" si="34"/>
        <v>1056</v>
      </c>
      <c r="Q66" s="30">
        <f t="shared" si="33"/>
        <v>4593</v>
      </c>
    </row>
    <row r="67" spans="1:17" s="2" customFormat="1" ht="12.75">
      <c r="A67" s="16" t="s">
        <v>116</v>
      </c>
      <c r="B67" s="17"/>
      <c r="C67" s="17"/>
      <c r="D67" s="17"/>
      <c r="E67" s="17"/>
      <c r="F67" s="35"/>
      <c r="G67" s="19"/>
      <c r="H67" s="19"/>
      <c r="I67" s="20"/>
      <c r="J67" s="18"/>
      <c r="K67" s="19"/>
      <c r="L67" s="19"/>
      <c r="M67" s="20"/>
      <c r="N67" s="18"/>
      <c r="O67" s="19"/>
      <c r="P67" s="19"/>
      <c r="Q67" s="20"/>
    </row>
    <row r="68" spans="1:17" s="2" customFormat="1" ht="12.75">
      <c r="A68" s="22" t="s">
        <v>36</v>
      </c>
      <c r="F68" s="23">
        <v>0</v>
      </c>
      <c r="G68" s="24">
        <v>51</v>
      </c>
      <c r="H68" s="24">
        <v>911</v>
      </c>
      <c r="I68" s="25">
        <f t="shared" ref="I68:I70" si="35">SUM(F68:H68)</f>
        <v>962</v>
      </c>
      <c r="J68" s="23">
        <v>0</v>
      </c>
      <c r="K68" s="24">
        <v>45</v>
      </c>
      <c r="L68" s="24">
        <v>481</v>
      </c>
      <c r="M68" s="25">
        <f t="shared" ref="M68:M70" si="36">SUM(J68:L68)</f>
        <v>526</v>
      </c>
      <c r="N68" s="23">
        <f>SUM(F68,J68)</f>
        <v>0</v>
      </c>
      <c r="O68" s="24">
        <f>SUM(G68,K68)</f>
        <v>96</v>
      </c>
      <c r="P68" s="24">
        <f>SUM(H68,L68)</f>
        <v>1392</v>
      </c>
      <c r="Q68" s="25">
        <f t="shared" ref="Q68:Q70" si="37">SUM(N68:P68)</f>
        <v>1488</v>
      </c>
    </row>
    <row r="69" spans="1:17" s="2" customFormat="1" ht="12.75">
      <c r="A69" s="22" t="s">
        <v>37</v>
      </c>
      <c r="F69" s="23">
        <v>391</v>
      </c>
      <c r="G69" s="24">
        <v>699</v>
      </c>
      <c r="H69" s="24">
        <v>975</v>
      </c>
      <c r="I69" s="25">
        <f t="shared" si="35"/>
        <v>2065</v>
      </c>
      <c r="J69" s="23">
        <v>280</v>
      </c>
      <c r="K69" s="24">
        <v>473</v>
      </c>
      <c r="L69" s="24">
        <v>273</v>
      </c>
      <c r="M69" s="25">
        <f t="shared" si="36"/>
        <v>1026</v>
      </c>
      <c r="N69" s="23">
        <f>SUM(F69,J69)</f>
        <v>671</v>
      </c>
      <c r="O69" s="24">
        <f t="shared" ref="O69:O70" si="38">SUM(G69,K69)</f>
        <v>1172</v>
      </c>
      <c r="P69" s="24">
        <f t="shared" ref="P69:P70" si="39">SUM(H69,L69)</f>
        <v>1248</v>
      </c>
      <c r="Q69" s="25">
        <f t="shared" si="37"/>
        <v>3091</v>
      </c>
    </row>
    <row r="70" spans="1:17" s="2" customFormat="1" ht="12.75">
      <c r="A70" s="22" t="s">
        <v>38</v>
      </c>
      <c r="F70" s="23">
        <v>69</v>
      </c>
      <c r="G70" s="24">
        <v>1349</v>
      </c>
      <c r="H70" s="24">
        <v>269</v>
      </c>
      <c r="I70" s="25">
        <f t="shared" si="35"/>
        <v>1687</v>
      </c>
      <c r="J70" s="23">
        <v>54</v>
      </c>
      <c r="K70" s="24">
        <v>936</v>
      </c>
      <c r="L70" s="24">
        <v>93</v>
      </c>
      <c r="M70" s="25">
        <f t="shared" si="36"/>
        <v>1083</v>
      </c>
      <c r="N70" s="23">
        <f>SUM(F70,J70)</f>
        <v>123</v>
      </c>
      <c r="O70" s="24">
        <f t="shared" si="38"/>
        <v>2285</v>
      </c>
      <c r="P70" s="24">
        <f t="shared" si="39"/>
        <v>362</v>
      </c>
      <c r="Q70" s="25">
        <f t="shared" si="37"/>
        <v>2770</v>
      </c>
    </row>
    <row r="71" spans="1:17" s="2" customFormat="1" ht="12.75">
      <c r="A71" s="26" t="s">
        <v>124</v>
      </c>
      <c r="B71" s="27"/>
      <c r="C71" s="27"/>
      <c r="D71" s="27"/>
      <c r="E71" s="27"/>
      <c r="F71" s="28">
        <f>SUM(F68:F70)</f>
        <v>460</v>
      </c>
      <c r="G71" s="29">
        <f t="shared" ref="G71:Q71" si="40">SUM(G68:G70)</f>
        <v>2099</v>
      </c>
      <c r="H71" s="29">
        <f t="shared" si="40"/>
        <v>2155</v>
      </c>
      <c r="I71" s="30">
        <f t="shared" si="40"/>
        <v>4714</v>
      </c>
      <c r="J71" s="28">
        <f t="shared" si="40"/>
        <v>334</v>
      </c>
      <c r="K71" s="29">
        <f t="shared" si="40"/>
        <v>1454</v>
      </c>
      <c r="L71" s="29">
        <f t="shared" si="40"/>
        <v>847</v>
      </c>
      <c r="M71" s="30">
        <f t="shared" si="40"/>
        <v>2635</v>
      </c>
      <c r="N71" s="28">
        <f t="shared" si="40"/>
        <v>794</v>
      </c>
      <c r="O71" s="29">
        <f t="shared" si="40"/>
        <v>3553</v>
      </c>
      <c r="P71" s="29">
        <f t="shared" si="40"/>
        <v>3002</v>
      </c>
      <c r="Q71" s="30">
        <f t="shared" si="40"/>
        <v>7349</v>
      </c>
    </row>
    <row r="72" spans="1:17" s="2" customFormat="1" ht="12.75">
      <c r="A72" s="16" t="s">
        <v>39</v>
      </c>
      <c r="B72" s="17"/>
      <c r="C72" s="17"/>
      <c r="D72" s="17"/>
      <c r="E72" s="17"/>
      <c r="F72" s="35"/>
      <c r="G72" s="19"/>
      <c r="H72" s="19"/>
      <c r="I72" s="20"/>
      <c r="J72" s="18"/>
      <c r="K72" s="19"/>
      <c r="L72" s="19"/>
      <c r="M72" s="20"/>
      <c r="N72" s="18"/>
      <c r="O72" s="19"/>
      <c r="P72" s="19"/>
      <c r="Q72" s="20"/>
    </row>
    <row r="73" spans="1:17" s="2" customFormat="1" ht="12.75">
      <c r="A73" s="22" t="s">
        <v>40</v>
      </c>
      <c r="F73" s="23">
        <v>624</v>
      </c>
      <c r="G73" s="24">
        <v>1653</v>
      </c>
      <c r="H73" s="24">
        <v>234</v>
      </c>
      <c r="I73" s="25">
        <f t="shared" ref="I73:I81" si="41">SUM(F73:H73)</f>
        <v>2511</v>
      </c>
      <c r="J73" s="23">
        <v>351</v>
      </c>
      <c r="K73" s="24">
        <v>824</v>
      </c>
      <c r="L73" s="24">
        <v>360</v>
      </c>
      <c r="M73" s="25">
        <f t="shared" ref="M73:M81" si="42">SUM(J73:L73)</f>
        <v>1535</v>
      </c>
      <c r="N73" s="23">
        <f>SUM(F73,J73)</f>
        <v>975</v>
      </c>
      <c r="O73" s="24">
        <f>SUM(G73,K73)</f>
        <v>2477</v>
      </c>
      <c r="P73" s="24">
        <f>SUM(H73,L73)</f>
        <v>594</v>
      </c>
      <c r="Q73" s="25">
        <f t="shared" ref="Q73:Q81" si="43">SUM(N73:P73)</f>
        <v>4046</v>
      </c>
    </row>
    <row r="74" spans="1:17" s="2" customFormat="1" ht="12.75">
      <c r="A74" s="22" t="s">
        <v>41</v>
      </c>
      <c r="F74" s="23">
        <v>177</v>
      </c>
      <c r="G74" s="24">
        <v>609</v>
      </c>
      <c r="H74" s="24">
        <v>100</v>
      </c>
      <c r="I74" s="25">
        <f t="shared" si="41"/>
        <v>886</v>
      </c>
      <c r="J74" s="23">
        <v>87</v>
      </c>
      <c r="K74" s="24">
        <v>333</v>
      </c>
      <c r="L74" s="24">
        <v>146</v>
      </c>
      <c r="M74" s="25">
        <f t="shared" si="42"/>
        <v>566</v>
      </c>
      <c r="N74" s="23">
        <f t="shared" ref="N74:N81" si="44">SUM(F74,J74)</f>
        <v>264</v>
      </c>
      <c r="O74" s="24">
        <f t="shared" ref="O74:O81" si="45">SUM(G74,K74)</f>
        <v>942</v>
      </c>
      <c r="P74" s="24">
        <f t="shared" ref="P74:P81" si="46">SUM(H74,L74)</f>
        <v>246</v>
      </c>
      <c r="Q74" s="25">
        <f t="shared" si="43"/>
        <v>1452</v>
      </c>
    </row>
    <row r="75" spans="1:17" s="2" customFormat="1" ht="12.75">
      <c r="A75" s="22" t="s">
        <v>42</v>
      </c>
      <c r="F75" s="23">
        <v>111</v>
      </c>
      <c r="G75" s="24">
        <v>420</v>
      </c>
      <c r="H75" s="24">
        <v>150</v>
      </c>
      <c r="I75" s="25">
        <f t="shared" si="41"/>
        <v>681</v>
      </c>
      <c r="J75" s="23">
        <v>66</v>
      </c>
      <c r="K75" s="24">
        <v>265</v>
      </c>
      <c r="L75" s="24">
        <v>420</v>
      </c>
      <c r="M75" s="25">
        <f t="shared" si="42"/>
        <v>751</v>
      </c>
      <c r="N75" s="23">
        <f t="shared" si="44"/>
        <v>177</v>
      </c>
      <c r="O75" s="24">
        <f t="shared" si="45"/>
        <v>685</v>
      </c>
      <c r="P75" s="24">
        <f t="shared" si="46"/>
        <v>570</v>
      </c>
      <c r="Q75" s="25">
        <f t="shared" si="43"/>
        <v>1432</v>
      </c>
    </row>
    <row r="76" spans="1:17" s="2" customFormat="1" ht="12.75">
      <c r="A76" s="22" t="s">
        <v>43</v>
      </c>
      <c r="F76" s="23">
        <v>392</v>
      </c>
      <c r="G76" s="24">
        <v>993</v>
      </c>
      <c r="H76" s="24">
        <v>306</v>
      </c>
      <c r="I76" s="25">
        <f t="shared" si="41"/>
        <v>1691</v>
      </c>
      <c r="J76" s="23">
        <v>322</v>
      </c>
      <c r="K76" s="24">
        <v>429</v>
      </c>
      <c r="L76" s="24">
        <v>753</v>
      </c>
      <c r="M76" s="25">
        <f t="shared" si="42"/>
        <v>1504</v>
      </c>
      <c r="N76" s="23">
        <f t="shared" si="44"/>
        <v>714</v>
      </c>
      <c r="O76" s="24">
        <f t="shared" si="45"/>
        <v>1422</v>
      </c>
      <c r="P76" s="24">
        <f t="shared" si="46"/>
        <v>1059</v>
      </c>
      <c r="Q76" s="25">
        <f t="shared" si="43"/>
        <v>3195</v>
      </c>
    </row>
    <row r="77" spans="1:17" s="2" customFormat="1" ht="12.75">
      <c r="A77" s="22" t="s">
        <v>44</v>
      </c>
      <c r="F77" s="23">
        <v>2441</v>
      </c>
      <c r="G77" s="24">
        <v>2539</v>
      </c>
      <c r="H77" s="24">
        <v>526</v>
      </c>
      <c r="I77" s="25">
        <f t="shared" si="41"/>
        <v>5506</v>
      </c>
      <c r="J77" s="23">
        <v>875</v>
      </c>
      <c r="K77" s="24">
        <v>930</v>
      </c>
      <c r="L77" s="24">
        <v>823</v>
      </c>
      <c r="M77" s="25">
        <f t="shared" si="42"/>
        <v>2628</v>
      </c>
      <c r="N77" s="23">
        <f t="shared" si="44"/>
        <v>3316</v>
      </c>
      <c r="O77" s="24">
        <f t="shared" si="45"/>
        <v>3469</v>
      </c>
      <c r="P77" s="24">
        <f t="shared" si="46"/>
        <v>1349</v>
      </c>
      <c r="Q77" s="25">
        <f t="shared" si="43"/>
        <v>8134</v>
      </c>
    </row>
    <row r="78" spans="1:17" s="2" customFormat="1" ht="12.75">
      <c r="A78" s="22" t="s">
        <v>45</v>
      </c>
      <c r="F78" s="23">
        <v>817</v>
      </c>
      <c r="G78" s="24">
        <v>1722</v>
      </c>
      <c r="H78" s="24">
        <v>307</v>
      </c>
      <c r="I78" s="25">
        <f t="shared" si="41"/>
        <v>2846</v>
      </c>
      <c r="J78" s="23">
        <v>220</v>
      </c>
      <c r="K78" s="24">
        <v>406</v>
      </c>
      <c r="L78" s="24">
        <v>466</v>
      </c>
      <c r="M78" s="25">
        <f t="shared" si="42"/>
        <v>1092</v>
      </c>
      <c r="N78" s="23">
        <f t="shared" si="44"/>
        <v>1037</v>
      </c>
      <c r="O78" s="24">
        <f t="shared" si="45"/>
        <v>2128</v>
      </c>
      <c r="P78" s="24">
        <f t="shared" si="46"/>
        <v>773</v>
      </c>
      <c r="Q78" s="25">
        <f t="shared" si="43"/>
        <v>3938</v>
      </c>
    </row>
    <row r="79" spans="1:17" s="2" customFormat="1" ht="12.75">
      <c r="A79" s="22" t="s">
        <v>46</v>
      </c>
      <c r="F79" s="23">
        <v>0</v>
      </c>
      <c r="G79" s="24">
        <v>48</v>
      </c>
      <c r="H79" s="24">
        <v>173</v>
      </c>
      <c r="I79" s="25">
        <f t="shared" si="41"/>
        <v>221</v>
      </c>
      <c r="J79" s="23">
        <v>0</v>
      </c>
      <c r="K79" s="24">
        <v>141</v>
      </c>
      <c r="L79" s="24">
        <v>566</v>
      </c>
      <c r="M79" s="25">
        <f t="shared" si="42"/>
        <v>707</v>
      </c>
      <c r="N79" s="23">
        <f t="shared" si="44"/>
        <v>0</v>
      </c>
      <c r="O79" s="24">
        <f t="shared" si="45"/>
        <v>189</v>
      </c>
      <c r="P79" s="24">
        <f t="shared" si="46"/>
        <v>739</v>
      </c>
      <c r="Q79" s="25">
        <f t="shared" si="43"/>
        <v>928</v>
      </c>
    </row>
    <row r="80" spans="1:17" s="2" customFormat="1" ht="12.75">
      <c r="A80" s="22" t="s">
        <v>47</v>
      </c>
      <c r="F80" s="23">
        <v>84</v>
      </c>
      <c r="G80" s="24">
        <v>547</v>
      </c>
      <c r="H80" s="24">
        <v>291</v>
      </c>
      <c r="I80" s="25">
        <f t="shared" si="41"/>
        <v>922</v>
      </c>
      <c r="J80" s="23">
        <v>67</v>
      </c>
      <c r="K80" s="24">
        <v>364</v>
      </c>
      <c r="L80" s="24">
        <v>623</v>
      </c>
      <c r="M80" s="25">
        <f t="shared" si="42"/>
        <v>1054</v>
      </c>
      <c r="N80" s="23">
        <f t="shared" si="44"/>
        <v>151</v>
      </c>
      <c r="O80" s="24">
        <f t="shared" si="45"/>
        <v>911</v>
      </c>
      <c r="P80" s="24">
        <f t="shared" si="46"/>
        <v>914</v>
      </c>
      <c r="Q80" s="25">
        <f t="shared" si="43"/>
        <v>1976</v>
      </c>
    </row>
    <row r="81" spans="1:17" s="2" customFormat="1" ht="12.75">
      <c r="A81" s="22" t="s">
        <v>117</v>
      </c>
      <c r="F81" s="23">
        <v>921</v>
      </c>
      <c r="G81" s="24">
        <v>352</v>
      </c>
      <c r="H81" s="24">
        <v>10</v>
      </c>
      <c r="I81" s="25">
        <f t="shared" si="41"/>
        <v>1283</v>
      </c>
      <c r="J81" s="23">
        <v>373</v>
      </c>
      <c r="K81" s="24">
        <v>317</v>
      </c>
      <c r="L81" s="24">
        <v>6</v>
      </c>
      <c r="M81" s="25">
        <f t="shared" si="42"/>
        <v>696</v>
      </c>
      <c r="N81" s="23">
        <f t="shared" si="44"/>
        <v>1294</v>
      </c>
      <c r="O81" s="24">
        <f t="shared" si="45"/>
        <v>669</v>
      </c>
      <c r="P81" s="24">
        <f t="shared" si="46"/>
        <v>16</v>
      </c>
      <c r="Q81" s="25">
        <f t="shared" si="43"/>
        <v>1979</v>
      </c>
    </row>
    <row r="82" spans="1:17" s="2" customFormat="1" ht="12.75">
      <c r="A82" s="26" t="s">
        <v>124</v>
      </c>
      <c r="B82" s="27"/>
      <c r="C82" s="27"/>
      <c r="D82" s="27"/>
      <c r="E82" s="27"/>
      <c r="F82" s="28">
        <f>SUM(F73:F81)</f>
        <v>5567</v>
      </c>
      <c r="G82" s="29">
        <f t="shared" ref="G82:Q82" si="47">SUM(G73:G81)</f>
        <v>8883</v>
      </c>
      <c r="H82" s="29">
        <f t="shared" si="47"/>
        <v>2097</v>
      </c>
      <c r="I82" s="30">
        <f t="shared" si="47"/>
        <v>16547</v>
      </c>
      <c r="J82" s="28">
        <f t="shared" si="47"/>
        <v>2361</v>
      </c>
      <c r="K82" s="29">
        <f t="shared" si="47"/>
        <v>4009</v>
      </c>
      <c r="L82" s="29">
        <f t="shared" si="47"/>
        <v>4163</v>
      </c>
      <c r="M82" s="30">
        <f t="shared" si="47"/>
        <v>10533</v>
      </c>
      <c r="N82" s="28">
        <f t="shared" si="47"/>
        <v>7928</v>
      </c>
      <c r="O82" s="29">
        <f t="shared" si="47"/>
        <v>12892</v>
      </c>
      <c r="P82" s="29">
        <f t="shared" si="47"/>
        <v>6260</v>
      </c>
      <c r="Q82" s="30">
        <f t="shared" si="47"/>
        <v>27080</v>
      </c>
    </row>
    <row r="83" spans="1:17" s="2" customFormat="1" ht="12.75">
      <c r="A83" s="16" t="s">
        <v>129</v>
      </c>
      <c r="B83" s="17"/>
      <c r="C83" s="17"/>
      <c r="D83" s="17"/>
      <c r="E83" s="17"/>
      <c r="F83" s="35"/>
      <c r="G83" s="19"/>
      <c r="H83" s="19"/>
      <c r="I83" s="20"/>
      <c r="J83" s="18"/>
      <c r="K83" s="19"/>
      <c r="L83" s="19"/>
      <c r="M83" s="20"/>
      <c r="N83" s="18"/>
      <c r="O83" s="19"/>
      <c r="P83" s="19"/>
      <c r="Q83" s="20"/>
    </row>
    <row r="84" spans="1:17" s="2" customFormat="1" ht="12.75">
      <c r="A84" s="22" t="s">
        <v>50</v>
      </c>
      <c r="F84" s="23">
        <v>528</v>
      </c>
      <c r="G84" s="24">
        <v>803</v>
      </c>
      <c r="H84" s="24">
        <v>113</v>
      </c>
      <c r="I84" s="25">
        <f t="shared" ref="I84:I92" si="48">SUM(F84:H84)</f>
        <v>1444</v>
      </c>
      <c r="J84" s="23">
        <v>195</v>
      </c>
      <c r="K84" s="24">
        <v>221</v>
      </c>
      <c r="L84" s="24">
        <v>458</v>
      </c>
      <c r="M84" s="25">
        <f t="shared" ref="M84:M92" si="49">SUM(J84:L84)</f>
        <v>874</v>
      </c>
      <c r="N84" s="23">
        <f>SUM(F84,J84)</f>
        <v>723</v>
      </c>
      <c r="O84" s="24">
        <f>SUM(G84,K84)</f>
        <v>1024</v>
      </c>
      <c r="P84" s="24">
        <f>SUM(H84,L84)</f>
        <v>571</v>
      </c>
      <c r="Q84" s="25">
        <f t="shared" ref="Q84:Q92" si="50">SUM(N84:P84)</f>
        <v>2318</v>
      </c>
    </row>
    <row r="85" spans="1:17" s="2" customFormat="1" ht="12.75">
      <c r="A85" s="22" t="s">
        <v>51</v>
      </c>
      <c r="F85" s="23">
        <v>606</v>
      </c>
      <c r="G85" s="24">
        <v>564</v>
      </c>
      <c r="H85" s="24">
        <v>35</v>
      </c>
      <c r="I85" s="25">
        <f t="shared" si="48"/>
        <v>1205</v>
      </c>
      <c r="J85" s="23">
        <v>362</v>
      </c>
      <c r="K85" s="24">
        <v>219</v>
      </c>
      <c r="L85" s="24">
        <v>74</v>
      </c>
      <c r="M85" s="25">
        <f t="shared" si="49"/>
        <v>655</v>
      </c>
      <c r="N85" s="23">
        <f t="shared" ref="N85:N92" si="51">SUM(F85,J85)</f>
        <v>968</v>
      </c>
      <c r="O85" s="24">
        <f t="shared" ref="O85:O92" si="52">SUM(G85,K85)</f>
        <v>783</v>
      </c>
      <c r="P85" s="24">
        <f t="shared" ref="P85:P92" si="53">SUM(H85,L85)</f>
        <v>109</v>
      </c>
      <c r="Q85" s="25">
        <f t="shared" si="50"/>
        <v>1860</v>
      </c>
    </row>
    <row r="86" spans="1:17" s="2" customFormat="1" ht="12.75">
      <c r="A86" s="22" t="s">
        <v>52</v>
      </c>
      <c r="F86" s="23">
        <v>790</v>
      </c>
      <c r="G86" s="24">
        <v>174</v>
      </c>
      <c r="H86" s="24">
        <v>0</v>
      </c>
      <c r="I86" s="25">
        <f t="shared" si="48"/>
        <v>964</v>
      </c>
      <c r="J86" s="23">
        <v>997</v>
      </c>
      <c r="K86" s="24">
        <v>637</v>
      </c>
      <c r="L86" s="24">
        <v>20</v>
      </c>
      <c r="M86" s="25">
        <f t="shared" si="49"/>
        <v>1654</v>
      </c>
      <c r="N86" s="23">
        <f t="shared" si="51"/>
        <v>1787</v>
      </c>
      <c r="O86" s="24">
        <f t="shared" si="52"/>
        <v>811</v>
      </c>
      <c r="P86" s="24">
        <f t="shared" si="53"/>
        <v>20</v>
      </c>
      <c r="Q86" s="25">
        <f t="shared" si="50"/>
        <v>2618</v>
      </c>
    </row>
    <row r="87" spans="1:17" s="2" customFormat="1" ht="12.75">
      <c r="A87" s="22" t="s">
        <v>53</v>
      </c>
      <c r="F87" s="23">
        <v>492</v>
      </c>
      <c r="G87" s="24">
        <v>183</v>
      </c>
      <c r="H87" s="24">
        <v>0</v>
      </c>
      <c r="I87" s="25">
        <f t="shared" si="48"/>
        <v>675</v>
      </c>
      <c r="J87" s="23">
        <v>684</v>
      </c>
      <c r="K87" s="24">
        <v>552</v>
      </c>
      <c r="L87" s="24">
        <v>2</v>
      </c>
      <c r="M87" s="25">
        <f t="shared" si="49"/>
        <v>1238</v>
      </c>
      <c r="N87" s="23">
        <f t="shared" si="51"/>
        <v>1176</v>
      </c>
      <c r="O87" s="24">
        <f t="shared" si="52"/>
        <v>735</v>
      </c>
      <c r="P87" s="24">
        <f t="shared" si="53"/>
        <v>2</v>
      </c>
      <c r="Q87" s="25">
        <f t="shared" si="50"/>
        <v>1913</v>
      </c>
    </row>
    <row r="88" spans="1:17" s="2" customFormat="1" ht="12.75">
      <c r="A88" s="22" t="s">
        <v>54</v>
      </c>
      <c r="F88" s="23">
        <v>2149</v>
      </c>
      <c r="G88" s="24">
        <v>1208</v>
      </c>
      <c r="H88" s="24">
        <v>180</v>
      </c>
      <c r="I88" s="25">
        <f t="shared" si="48"/>
        <v>3537</v>
      </c>
      <c r="J88" s="23">
        <v>1397</v>
      </c>
      <c r="K88" s="24">
        <v>700</v>
      </c>
      <c r="L88" s="24">
        <v>462</v>
      </c>
      <c r="M88" s="25">
        <f t="shared" si="49"/>
        <v>2559</v>
      </c>
      <c r="N88" s="23">
        <f t="shared" si="51"/>
        <v>3546</v>
      </c>
      <c r="O88" s="24">
        <f t="shared" si="52"/>
        <v>1908</v>
      </c>
      <c r="P88" s="24">
        <f t="shared" si="53"/>
        <v>642</v>
      </c>
      <c r="Q88" s="25">
        <f t="shared" si="50"/>
        <v>6096</v>
      </c>
    </row>
    <row r="89" spans="1:17" s="2" customFormat="1" ht="12.75">
      <c r="A89" s="22" t="s">
        <v>55</v>
      </c>
      <c r="F89" s="23">
        <v>36</v>
      </c>
      <c r="G89" s="24">
        <v>116</v>
      </c>
      <c r="H89" s="24">
        <v>0</v>
      </c>
      <c r="I89" s="25">
        <f t="shared" si="48"/>
        <v>152</v>
      </c>
      <c r="J89" s="23">
        <v>160</v>
      </c>
      <c r="K89" s="24">
        <v>307</v>
      </c>
      <c r="L89" s="24">
        <v>0</v>
      </c>
      <c r="M89" s="25">
        <f t="shared" si="49"/>
        <v>467</v>
      </c>
      <c r="N89" s="23">
        <f t="shared" si="51"/>
        <v>196</v>
      </c>
      <c r="O89" s="24">
        <f t="shared" si="52"/>
        <v>423</v>
      </c>
      <c r="P89" s="24">
        <f t="shared" si="53"/>
        <v>0</v>
      </c>
      <c r="Q89" s="25">
        <f t="shared" si="50"/>
        <v>619</v>
      </c>
    </row>
    <row r="90" spans="1:17" s="2" customFormat="1" ht="12.75">
      <c r="A90" s="22" t="s">
        <v>56</v>
      </c>
      <c r="F90" s="23">
        <v>0</v>
      </c>
      <c r="G90" s="24">
        <v>21</v>
      </c>
      <c r="H90" s="24">
        <v>102</v>
      </c>
      <c r="I90" s="25">
        <f t="shared" si="48"/>
        <v>123</v>
      </c>
      <c r="J90" s="23">
        <v>0</v>
      </c>
      <c r="K90" s="24">
        <v>17</v>
      </c>
      <c r="L90" s="24">
        <v>519</v>
      </c>
      <c r="M90" s="25">
        <f t="shared" si="49"/>
        <v>536</v>
      </c>
      <c r="N90" s="23">
        <f t="shared" si="51"/>
        <v>0</v>
      </c>
      <c r="O90" s="24">
        <f t="shared" si="52"/>
        <v>38</v>
      </c>
      <c r="P90" s="24">
        <f t="shared" si="53"/>
        <v>621</v>
      </c>
      <c r="Q90" s="25">
        <f t="shared" si="50"/>
        <v>659</v>
      </c>
    </row>
    <row r="91" spans="1:17" s="2" customFormat="1" ht="12.75">
      <c r="A91" s="22" t="s">
        <v>118</v>
      </c>
      <c r="F91" s="23">
        <v>213</v>
      </c>
      <c r="G91" s="24">
        <v>173</v>
      </c>
      <c r="H91" s="24">
        <v>64</v>
      </c>
      <c r="I91" s="25">
        <f t="shared" si="48"/>
        <v>450</v>
      </c>
      <c r="J91" s="23">
        <v>99</v>
      </c>
      <c r="K91" s="24">
        <v>86</v>
      </c>
      <c r="L91" s="24">
        <v>262</v>
      </c>
      <c r="M91" s="25">
        <f t="shared" si="49"/>
        <v>447</v>
      </c>
      <c r="N91" s="23">
        <f t="shared" si="51"/>
        <v>312</v>
      </c>
      <c r="O91" s="24">
        <f t="shared" si="52"/>
        <v>259</v>
      </c>
      <c r="P91" s="24">
        <f t="shared" si="53"/>
        <v>326</v>
      </c>
      <c r="Q91" s="25">
        <f t="shared" si="50"/>
        <v>897</v>
      </c>
    </row>
    <row r="92" spans="1:17" s="2" customFormat="1" ht="12.75">
      <c r="A92" s="22" t="s">
        <v>119</v>
      </c>
      <c r="F92" s="23">
        <v>29</v>
      </c>
      <c r="G92" s="24">
        <v>20</v>
      </c>
      <c r="H92" s="24">
        <v>0</v>
      </c>
      <c r="I92" s="25">
        <f t="shared" si="48"/>
        <v>49</v>
      </c>
      <c r="J92" s="23">
        <v>10</v>
      </c>
      <c r="K92" s="24">
        <v>13</v>
      </c>
      <c r="L92" s="24">
        <v>1</v>
      </c>
      <c r="M92" s="25">
        <f t="shared" si="49"/>
        <v>24</v>
      </c>
      <c r="N92" s="23">
        <f t="shared" si="51"/>
        <v>39</v>
      </c>
      <c r="O92" s="24">
        <f t="shared" si="52"/>
        <v>33</v>
      </c>
      <c r="P92" s="24">
        <f t="shared" si="53"/>
        <v>1</v>
      </c>
      <c r="Q92" s="25">
        <f t="shared" si="50"/>
        <v>73</v>
      </c>
    </row>
    <row r="93" spans="1:17" s="2" customFormat="1" ht="12.75">
      <c r="A93" s="26" t="s">
        <v>124</v>
      </c>
      <c r="B93" s="27"/>
      <c r="C93" s="27"/>
      <c r="D93" s="27"/>
      <c r="E93" s="27"/>
      <c r="F93" s="28">
        <f>SUM(F84:F92)</f>
        <v>4843</v>
      </c>
      <c r="G93" s="29">
        <f t="shared" ref="G93:Q93" si="54">SUM(G84:G92)</f>
        <v>3262</v>
      </c>
      <c r="H93" s="29">
        <f t="shared" si="54"/>
        <v>494</v>
      </c>
      <c r="I93" s="30">
        <f t="shared" si="54"/>
        <v>8599</v>
      </c>
      <c r="J93" s="28">
        <f t="shared" si="54"/>
        <v>3904</v>
      </c>
      <c r="K93" s="29">
        <f t="shared" si="54"/>
        <v>2752</v>
      </c>
      <c r="L93" s="29">
        <f t="shared" si="54"/>
        <v>1798</v>
      </c>
      <c r="M93" s="30">
        <f>SUM(M84:M92)</f>
        <v>8454</v>
      </c>
      <c r="N93" s="28">
        <f t="shared" si="54"/>
        <v>8747</v>
      </c>
      <c r="O93" s="29">
        <f t="shared" si="54"/>
        <v>6014</v>
      </c>
      <c r="P93" s="29">
        <f t="shared" si="54"/>
        <v>2292</v>
      </c>
      <c r="Q93" s="30">
        <f t="shared" si="54"/>
        <v>17053</v>
      </c>
    </row>
    <row r="94" spans="1:17" s="2" customFormat="1" ht="12.75">
      <c r="A94" s="36" t="s">
        <v>130</v>
      </c>
      <c r="B94" s="37"/>
      <c r="C94" s="37"/>
      <c r="D94" s="37"/>
      <c r="E94" s="37"/>
      <c r="F94" s="38">
        <v>0</v>
      </c>
      <c r="G94" s="14">
        <v>0</v>
      </c>
      <c r="H94" s="14">
        <v>0</v>
      </c>
      <c r="I94" s="15">
        <f>SUM(F94:H94)</f>
        <v>0</v>
      </c>
      <c r="J94" s="38">
        <v>0</v>
      </c>
      <c r="K94" s="14">
        <v>0</v>
      </c>
      <c r="L94" s="14">
        <v>0</v>
      </c>
      <c r="M94" s="15">
        <f>SUM(J94:L94)</f>
        <v>0</v>
      </c>
      <c r="N94" s="38">
        <v>0</v>
      </c>
      <c r="O94" s="14">
        <v>0</v>
      </c>
      <c r="P94" s="14">
        <v>0</v>
      </c>
      <c r="Q94" s="15">
        <f>SUM(N94:P94)</f>
        <v>0</v>
      </c>
    </row>
    <row r="95" spans="1:17" s="2" customFormat="1" ht="12.75">
      <c r="A95" s="36" t="s">
        <v>59</v>
      </c>
      <c r="B95" s="37"/>
      <c r="C95" s="37"/>
      <c r="D95" s="37"/>
      <c r="E95" s="37"/>
      <c r="F95" s="38">
        <v>467</v>
      </c>
      <c r="G95" s="14">
        <v>277</v>
      </c>
      <c r="H95" s="14">
        <v>0</v>
      </c>
      <c r="I95" s="15">
        <f>SUM(F95:H95)</f>
        <v>744</v>
      </c>
      <c r="J95" s="38">
        <v>338</v>
      </c>
      <c r="K95" s="14">
        <v>156</v>
      </c>
      <c r="L95" s="14">
        <v>0</v>
      </c>
      <c r="M95" s="15">
        <f>SUM(J95:L95)</f>
        <v>494</v>
      </c>
      <c r="N95" s="38">
        <f>SUM(F95,J95)</f>
        <v>805</v>
      </c>
      <c r="O95" s="14">
        <f>SUM(G95,K95)</f>
        <v>433</v>
      </c>
      <c r="P95" s="14">
        <f>SUM(H95,L95)</f>
        <v>0</v>
      </c>
      <c r="Q95" s="15">
        <f>SUM(N95:P95)</f>
        <v>1238</v>
      </c>
    </row>
    <row r="96" spans="1:17" s="2" customFormat="1" ht="12.75">
      <c r="A96" s="16" t="s">
        <v>131</v>
      </c>
      <c r="B96" s="17"/>
      <c r="C96" s="17"/>
      <c r="D96" s="17"/>
      <c r="E96" s="17"/>
      <c r="F96" s="18"/>
      <c r="G96" s="19"/>
      <c r="H96" s="19"/>
      <c r="I96" s="20"/>
      <c r="J96" s="18"/>
      <c r="K96" s="19"/>
      <c r="L96" s="19"/>
      <c r="M96" s="20"/>
      <c r="N96" s="18"/>
      <c r="O96" s="19"/>
      <c r="P96" s="19"/>
      <c r="Q96" s="20"/>
    </row>
    <row r="97" spans="1:17" s="2" customFormat="1" ht="12.75">
      <c r="A97" s="22" t="s">
        <v>61</v>
      </c>
      <c r="F97" s="23">
        <v>190</v>
      </c>
      <c r="G97" s="24">
        <v>1104</v>
      </c>
      <c r="H97" s="24">
        <v>196</v>
      </c>
      <c r="I97" s="25">
        <f t="shared" ref="I97:I98" si="55">SUM(F97:H97)</f>
        <v>1490</v>
      </c>
      <c r="J97" s="23">
        <v>106</v>
      </c>
      <c r="K97" s="24">
        <v>648</v>
      </c>
      <c r="L97" s="24">
        <v>736</v>
      </c>
      <c r="M97" s="25">
        <f t="shared" ref="M97:M98" si="56">SUM(J97:L97)</f>
        <v>1490</v>
      </c>
      <c r="N97" s="23">
        <f t="shared" ref="N97:P98" si="57">SUM(F97,J97)</f>
        <v>296</v>
      </c>
      <c r="O97" s="24">
        <f t="shared" si="57"/>
        <v>1752</v>
      </c>
      <c r="P97" s="24">
        <f t="shared" si="57"/>
        <v>932</v>
      </c>
      <c r="Q97" s="25">
        <f t="shared" ref="Q97:Q98" si="58">SUM(N97:P97)</f>
        <v>2980</v>
      </c>
    </row>
    <row r="98" spans="1:17" s="2" customFormat="1" ht="12.75">
      <c r="A98" s="22" t="s">
        <v>120</v>
      </c>
      <c r="F98" s="23">
        <v>204</v>
      </c>
      <c r="G98" s="24">
        <v>13</v>
      </c>
      <c r="H98" s="24">
        <v>8</v>
      </c>
      <c r="I98" s="25">
        <f t="shared" si="55"/>
        <v>225</v>
      </c>
      <c r="J98" s="23">
        <v>102</v>
      </c>
      <c r="K98" s="24">
        <v>20</v>
      </c>
      <c r="L98" s="24">
        <v>0</v>
      </c>
      <c r="M98" s="25">
        <f t="shared" si="56"/>
        <v>122</v>
      </c>
      <c r="N98" s="23">
        <f t="shared" si="57"/>
        <v>306</v>
      </c>
      <c r="O98" s="24">
        <f t="shared" si="57"/>
        <v>33</v>
      </c>
      <c r="P98" s="24">
        <f t="shared" si="57"/>
        <v>8</v>
      </c>
      <c r="Q98" s="25">
        <f t="shared" si="58"/>
        <v>347</v>
      </c>
    </row>
    <row r="99" spans="1:17" s="2" customFormat="1" ht="12.75">
      <c r="A99" s="26" t="s">
        <v>124</v>
      </c>
      <c r="B99" s="27"/>
      <c r="C99" s="27"/>
      <c r="D99" s="27"/>
      <c r="E99" s="27"/>
      <c r="F99" s="28">
        <f>SUM(F97:F98)</f>
        <v>394</v>
      </c>
      <c r="G99" s="29">
        <f t="shared" ref="G99:Q99" si="59">SUM(G97:G98)</f>
        <v>1117</v>
      </c>
      <c r="H99" s="29">
        <f t="shared" si="59"/>
        <v>204</v>
      </c>
      <c r="I99" s="30">
        <f t="shared" si="59"/>
        <v>1715</v>
      </c>
      <c r="J99" s="28">
        <f t="shared" si="59"/>
        <v>208</v>
      </c>
      <c r="K99" s="29">
        <f t="shared" si="59"/>
        <v>668</v>
      </c>
      <c r="L99" s="29">
        <f t="shared" si="59"/>
        <v>736</v>
      </c>
      <c r="M99" s="30">
        <f t="shared" si="59"/>
        <v>1612</v>
      </c>
      <c r="N99" s="28">
        <f t="shared" si="59"/>
        <v>602</v>
      </c>
      <c r="O99" s="29">
        <f t="shared" si="59"/>
        <v>1785</v>
      </c>
      <c r="P99" s="29">
        <f t="shared" si="59"/>
        <v>940</v>
      </c>
      <c r="Q99" s="30">
        <f t="shared" si="59"/>
        <v>3327</v>
      </c>
    </row>
    <row r="100" spans="1:17" s="2" customFormat="1" ht="12.75">
      <c r="A100" s="36" t="s">
        <v>63</v>
      </c>
      <c r="B100" s="37"/>
      <c r="C100" s="37"/>
      <c r="D100" s="37"/>
      <c r="E100" s="37"/>
      <c r="F100" s="38">
        <v>745</v>
      </c>
      <c r="G100" s="14">
        <v>3191</v>
      </c>
      <c r="H100" s="14">
        <v>343</v>
      </c>
      <c r="I100" s="15">
        <f>SUM(F100:H100)</f>
        <v>4279</v>
      </c>
      <c r="J100" s="38">
        <v>697</v>
      </c>
      <c r="K100" s="14">
        <v>2541</v>
      </c>
      <c r="L100" s="14">
        <v>662</v>
      </c>
      <c r="M100" s="15">
        <f>SUM(J100:L100)</f>
        <v>3900</v>
      </c>
      <c r="N100" s="38">
        <f t="shared" ref="N100:P101" si="60">SUM(F100,J100)</f>
        <v>1442</v>
      </c>
      <c r="O100" s="14">
        <f t="shared" si="60"/>
        <v>5732</v>
      </c>
      <c r="P100" s="14">
        <f t="shared" si="60"/>
        <v>1005</v>
      </c>
      <c r="Q100" s="15">
        <f>SUM(N100:P100)</f>
        <v>8179</v>
      </c>
    </row>
    <row r="101" spans="1:17" s="2" customFormat="1" ht="12.75">
      <c r="A101" s="36" t="s">
        <v>64</v>
      </c>
      <c r="B101" s="37"/>
      <c r="C101" s="37"/>
      <c r="D101" s="37"/>
      <c r="E101" s="37"/>
      <c r="F101" s="38">
        <v>0</v>
      </c>
      <c r="G101" s="14">
        <v>0</v>
      </c>
      <c r="H101" s="14">
        <v>5251</v>
      </c>
      <c r="I101" s="15">
        <f>SUM(F101:H101)</f>
        <v>5251</v>
      </c>
      <c r="J101" s="38">
        <v>0</v>
      </c>
      <c r="K101" s="14">
        <v>0</v>
      </c>
      <c r="L101" s="14">
        <v>5093</v>
      </c>
      <c r="M101" s="15">
        <f>SUM(J101:L101)</f>
        <v>5093</v>
      </c>
      <c r="N101" s="38">
        <f t="shared" si="60"/>
        <v>0</v>
      </c>
      <c r="O101" s="14">
        <f t="shared" si="60"/>
        <v>0</v>
      </c>
      <c r="P101" s="14">
        <f t="shared" si="60"/>
        <v>10344</v>
      </c>
      <c r="Q101" s="15">
        <f>SUM(N101:P101)</f>
        <v>10344</v>
      </c>
    </row>
    <row r="102" spans="1:17" s="2" customFormat="1" ht="12.75">
      <c r="A102" s="16" t="s">
        <v>65</v>
      </c>
      <c r="B102" s="17"/>
      <c r="C102" s="17"/>
      <c r="D102" s="17"/>
      <c r="E102" s="17"/>
      <c r="F102" s="18"/>
      <c r="G102" s="19"/>
      <c r="H102" s="19"/>
      <c r="I102" s="20"/>
      <c r="J102" s="18"/>
      <c r="K102" s="19"/>
      <c r="L102" s="19"/>
      <c r="M102" s="20"/>
      <c r="N102" s="18"/>
      <c r="O102" s="19"/>
      <c r="P102" s="19"/>
      <c r="Q102" s="20"/>
    </row>
    <row r="103" spans="1:17" s="2" customFormat="1" ht="12.75">
      <c r="A103" s="22" t="s">
        <v>66</v>
      </c>
      <c r="F103" s="23">
        <v>294</v>
      </c>
      <c r="G103" s="24">
        <v>0</v>
      </c>
      <c r="H103" s="24">
        <v>0</v>
      </c>
      <c r="I103" s="25">
        <f t="shared" ref="I103:I105" si="61">SUM(F103:H103)</f>
        <v>294</v>
      </c>
      <c r="J103" s="23">
        <v>198</v>
      </c>
      <c r="K103" s="24">
        <v>0</v>
      </c>
      <c r="L103" s="24">
        <v>0</v>
      </c>
      <c r="M103" s="25">
        <f t="shared" ref="M103:M105" si="62">SUM(J103:L103)</f>
        <v>198</v>
      </c>
      <c r="N103" s="23">
        <f>SUM(F103,J103)</f>
        <v>492</v>
      </c>
      <c r="O103" s="24">
        <f>SUM(G103,K103)</f>
        <v>0</v>
      </c>
      <c r="P103" s="24">
        <f>SUM(H103,L103)</f>
        <v>0</v>
      </c>
      <c r="Q103" s="25">
        <f>SUM(N103:P103)</f>
        <v>492</v>
      </c>
    </row>
    <row r="104" spans="1:17" s="2" customFormat="1" ht="12.75">
      <c r="A104" s="22" t="s">
        <v>67</v>
      </c>
      <c r="F104" s="23">
        <v>59</v>
      </c>
      <c r="G104" s="24">
        <v>60</v>
      </c>
      <c r="H104" s="24">
        <v>0</v>
      </c>
      <c r="I104" s="25">
        <f t="shared" si="61"/>
        <v>119</v>
      </c>
      <c r="J104" s="23">
        <v>27</v>
      </c>
      <c r="K104" s="24">
        <v>54</v>
      </c>
      <c r="L104" s="24">
        <v>0</v>
      </c>
      <c r="M104" s="25">
        <f t="shared" si="62"/>
        <v>81</v>
      </c>
      <c r="N104" s="23">
        <f t="shared" ref="N104:N105" si="63">SUM(F104,J104)</f>
        <v>86</v>
      </c>
      <c r="O104" s="24">
        <f t="shared" ref="O104:O105" si="64">SUM(G104,K104)</f>
        <v>114</v>
      </c>
      <c r="P104" s="24">
        <f t="shared" ref="P104:P105" si="65">SUM(H104,L104)</f>
        <v>0</v>
      </c>
      <c r="Q104" s="25">
        <f t="shared" ref="Q104:Q105" si="66">SUM(N104:P104)</f>
        <v>200</v>
      </c>
    </row>
    <row r="105" spans="1:17" s="2" customFormat="1" ht="12.75">
      <c r="A105" s="22" t="s">
        <v>68</v>
      </c>
      <c r="F105" s="23">
        <v>13</v>
      </c>
      <c r="G105" s="24">
        <v>0</v>
      </c>
      <c r="H105" s="24">
        <v>0</v>
      </c>
      <c r="I105" s="25">
        <f t="shared" si="61"/>
        <v>13</v>
      </c>
      <c r="J105" s="23">
        <v>18</v>
      </c>
      <c r="K105" s="24">
        <v>6</v>
      </c>
      <c r="L105" s="24">
        <v>0</v>
      </c>
      <c r="M105" s="25">
        <f t="shared" si="62"/>
        <v>24</v>
      </c>
      <c r="N105" s="23">
        <f t="shared" si="63"/>
        <v>31</v>
      </c>
      <c r="O105" s="24">
        <f t="shared" si="64"/>
        <v>6</v>
      </c>
      <c r="P105" s="24">
        <f t="shared" si="65"/>
        <v>0</v>
      </c>
      <c r="Q105" s="25">
        <f t="shared" si="66"/>
        <v>37</v>
      </c>
    </row>
    <row r="106" spans="1:17" s="2" customFormat="1" ht="12.75">
      <c r="A106" s="26" t="s">
        <v>124</v>
      </c>
      <c r="B106" s="27"/>
      <c r="C106" s="27"/>
      <c r="D106" s="27"/>
      <c r="E106" s="27"/>
      <c r="F106" s="28">
        <f>SUM(F103:F105)</f>
        <v>366</v>
      </c>
      <c r="G106" s="29">
        <f t="shared" ref="G106:Q106" si="67">SUM(G103:G105)</f>
        <v>60</v>
      </c>
      <c r="H106" s="29">
        <f t="shared" si="67"/>
        <v>0</v>
      </c>
      <c r="I106" s="30">
        <f>SUM(I103:I105)</f>
        <v>426</v>
      </c>
      <c r="J106" s="28">
        <f t="shared" si="67"/>
        <v>243</v>
      </c>
      <c r="K106" s="29">
        <f t="shared" si="67"/>
        <v>60</v>
      </c>
      <c r="L106" s="29">
        <f t="shared" si="67"/>
        <v>0</v>
      </c>
      <c r="M106" s="30">
        <f t="shared" si="67"/>
        <v>303</v>
      </c>
      <c r="N106" s="28">
        <f t="shared" si="67"/>
        <v>609</v>
      </c>
      <c r="O106" s="29">
        <f t="shared" si="67"/>
        <v>120</v>
      </c>
      <c r="P106" s="29">
        <f t="shared" si="67"/>
        <v>0</v>
      </c>
      <c r="Q106" s="30">
        <f t="shared" si="67"/>
        <v>729</v>
      </c>
    </row>
    <row r="107" spans="1:17" s="2" customFormat="1" ht="12.75">
      <c r="A107" s="36" t="s">
        <v>69</v>
      </c>
      <c r="B107" s="37"/>
      <c r="C107" s="37"/>
      <c r="D107" s="37"/>
      <c r="E107" s="37"/>
      <c r="F107" s="38">
        <v>882</v>
      </c>
      <c r="G107" s="14">
        <v>0</v>
      </c>
      <c r="H107" s="14">
        <v>0</v>
      </c>
      <c r="I107" s="15">
        <f>SUM(F107:H107)</f>
        <v>882</v>
      </c>
      <c r="J107" s="38">
        <v>637</v>
      </c>
      <c r="K107" s="14">
        <v>0</v>
      </c>
      <c r="L107" s="14">
        <v>0</v>
      </c>
      <c r="M107" s="15">
        <f>SUM(J107:L107)</f>
        <v>637</v>
      </c>
      <c r="N107" s="38">
        <f>SUM(F107,J107)</f>
        <v>1519</v>
      </c>
      <c r="O107" s="14">
        <f>SUM(G107,K107)</f>
        <v>0</v>
      </c>
      <c r="P107" s="14">
        <f>SUM(H107,L107)</f>
        <v>0</v>
      </c>
      <c r="Q107" s="15">
        <f>SUM(N107:P107)</f>
        <v>1519</v>
      </c>
    </row>
    <row r="108" spans="1:17" s="31" customFormat="1" ht="12.75">
      <c r="A108" s="36" t="s">
        <v>122</v>
      </c>
      <c r="B108" s="37"/>
      <c r="C108" s="37"/>
      <c r="D108" s="37"/>
      <c r="E108" s="37"/>
      <c r="F108" s="39">
        <f t="shared" ref="F108:Q108" si="68">SUM(F15,F52,F62,F66,F71,F82,F93,F99,F106,F47,F95,F100,F107,F101)</f>
        <v>83820</v>
      </c>
      <c r="G108" s="40">
        <f t="shared" si="68"/>
        <v>67068</v>
      </c>
      <c r="H108" s="40">
        <f t="shared" si="68"/>
        <v>24551</v>
      </c>
      <c r="I108" s="41">
        <f>SUM(I15,I52,I62,I66,I71,I82,I93,I99,I106,I47,I95,I100,I107,I101)</f>
        <v>175439</v>
      </c>
      <c r="J108" s="39">
        <f t="shared" si="68"/>
        <v>62937</v>
      </c>
      <c r="K108" s="40">
        <f t="shared" si="68"/>
        <v>46948</v>
      </c>
      <c r="L108" s="40">
        <f>SUM(L15,L52,L62,L66,L71,L82,L93,L99,L106,L47,L95,L100,L107,L101)</f>
        <v>30761</v>
      </c>
      <c r="M108" s="41">
        <f>SUM(M15,M52,M62,M66,M71,M82,M93,M99,M106,M47,M95,M100,M107,M101)</f>
        <v>140646</v>
      </c>
      <c r="N108" s="39">
        <f>SUM(N15,N52,N62,N66,N71,N82,N93,N99,N106,N47,N95,N100,N107,N101)</f>
        <v>146757</v>
      </c>
      <c r="O108" s="40">
        <f t="shared" si="68"/>
        <v>114016</v>
      </c>
      <c r="P108" s="40">
        <f t="shared" si="68"/>
        <v>55312</v>
      </c>
      <c r="Q108" s="41">
        <f t="shared" si="68"/>
        <v>316085</v>
      </c>
    </row>
    <row r="109" spans="1:17" s="31" customFormat="1" ht="12.75">
      <c r="A109" s="36" t="s">
        <v>123</v>
      </c>
      <c r="B109" s="37"/>
      <c r="C109" s="37"/>
      <c r="D109" s="37"/>
      <c r="E109" s="37"/>
      <c r="F109" s="39">
        <f t="shared" ref="F109:Q109" si="69">F108-F101</f>
        <v>83820</v>
      </c>
      <c r="G109" s="40">
        <f>G108-G101</f>
        <v>67068</v>
      </c>
      <c r="H109" s="40">
        <f>H108-H101</f>
        <v>19300</v>
      </c>
      <c r="I109" s="41">
        <f>I108-I101</f>
        <v>170188</v>
      </c>
      <c r="J109" s="39">
        <f>J108-J101</f>
        <v>62937</v>
      </c>
      <c r="K109" s="40">
        <f t="shared" si="69"/>
        <v>46948</v>
      </c>
      <c r="L109" s="40">
        <f>L108-L101</f>
        <v>25668</v>
      </c>
      <c r="M109" s="41">
        <f t="shared" si="69"/>
        <v>135553</v>
      </c>
      <c r="N109" s="39">
        <f t="shared" si="69"/>
        <v>146757</v>
      </c>
      <c r="O109" s="40">
        <f t="shared" si="69"/>
        <v>114016</v>
      </c>
      <c r="P109" s="40">
        <f t="shared" si="69"/>
        <v>44968</v>
      </c>
      <c r="Q109" s="41">
        <f t="shared" si="69"/>
        <v>305741</v>
      </c>
    </row>
  </sheetData>
  <mergeCells count="7">
    <mergeCell ref="A2:Q2"/>
    <mergeCell ref="A3:Q3"/>
    <mergeCell ref="A4:Q4"/>
    <mergeCell ref="A5:Q5"/>
    <mergeCell ref="F7:I7"/>
    <mergeCell ref="J7:M7"/>
    <mergeCell ref="N7:Q7"/>
  </mergeCells>
  <printOptions horizontalCentered="1"/>
  <pageMargins left="0.5" right="0.5" top="0.7" bottom="0.5" header="0.3" footer="0.3"/>
  <pageSetup scale="84" fitToHeight="0" orientation="landscape" r:id="rId1"/>
  <headerFooter>
    <oddFooter>&amp;LInstitutional Research and Reporting&amp;RUpdated: 09/26/2023</oddFooter>
  </headerFooter>
  <rowBreaks count="3" manualBreakCount="3">
    <brk id="71" max="16383" man="1"/>
    <brk id="15" max="16383" man="1"/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5AEA-2630-42EC-A101-FCCFF80F7202}">
  <dimension ref="A1:Q30"/>
  <sheetViews>
    <sheetView zoomScale="90" zoomScaleNormal="90" workbookViewId="0">
      <selection activeCell="A4" sqref="A4:Q4"/>
    </sheetView>
  </sheetViews>
  <sheetFormatPr defaultColWidth="8.85546875" defaultRowHeight="14.25"/>
  <cols>
    <col min="1" max="7" width="8.85546875" style="11"/>
    <col min="8" max="8" width="9.7109375" style="11" bestFit="1" customWidth="1"/>
    <col min="9" max="11" width="8.85546875" style="11"/>
    <col min="12" max="12" width="9.7109375" style="11" bestFit="1" customWidth="1"/>
    <col min="13" max="16384" width="8.85546875" style="11"/>
  </cols>
  <sheetData>
    <row r="1" spans="1:17" s="2" customFormat="1" ht="12.75"/>
    <row r="2" spans="1:17" s="3" customFormat="1" ht="15.75">
      <c r="A2" s="65" t="s">
        <v>133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3" customFormat="1" ht="15.75">
      <c r="A3" s="65" t="s">
        <v>154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s="3" customFormat="1" ht="15.75">
      <c r="A4" s="65" t="s">
        <v>109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s="3" customFormat="1" ht="15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s="2" customFormat="1" ht="12.75">
      <c r="A6" s="8"/>
      <c r="B6" s="9"/>
      <c r="C6" s="9"/>
      <c r="D6" s="9"/>
      <c r="E6" s="9"/>
      <c r="F6" s="68" t="s">
        <v>110</v>
      </c>
      <c r="G6" s="66"/>
      <c r="H6" s="66"/>
      <c r="I6" s="67"/>
      <c r="J6" s="68" t="s">
        <v>111</v>
      </c>
      <c r="K6" s="66"/>
      <c r="L6" s="66"/>
      <c r="M6" s="67"/>
      <c r="N6" s="68" t="s">
        <v>17</v>
      </c>
      <c r="O6" s="66"/>
      <c r="P6" s="66"/>
      <c r="Q6" s="67"/>
    </row>
    <row r="7" spans="1:17" s="2" customFormat="1" ht="12.75">
      <c r="A7" s="4"/>
      <c r="B7" s="5"/>
      <c r="C7" s="5"/>
      <c r="D7" s="5"/>
      <c r="E7" s="5"/>
      <c r="F7" s="52" t="s">
        <v>112</v>
      </c>
      <c r="G7" s="5" t="s">
        <v>113</v>
      </c>
      <c r="H7" s="5" t="s">
        <v>125</v>
      </c>
      <c r="I7" s="6" t="s">
        <v>17</v>
      </c>
      <c r="J7" s="52" t="s">
        <v>112</v>
      </c>
      <c r="K7" s="51" t="s">
        <v>113</v>
      </c>
      <c r="L7" s="5" t="s">
        <v>125</v>
      </c>
      <c r="M7" s="6" t="s">
        <v>17</v>
      </c>
      <c r="N7" s="4" t="s">
        <v>112</v>
      </c>
      <c r="O7" s="51" t="s">
        <v>113</v>
      </c>
      <c r="P7" s="5" t="s">
        <v>125</v>
      </c>
      <c r="Q7" s="6" t="s">
        <v>17</v>
      </c>
    </row>
    <row r="8" spans="1:17" s="2" customFormat="1" ht="12.75">
      <c r="A8" s="16" t="s">
        <v>132</v>
      </c>
      <c r="B8" s="17"/>
      <c r="C8" s="17"/>
      <c r="D8" s="17"/>
      <c r="E8" s="42"/>
      <c r="F8" s="18"/>
      <c r="G8" s="19"/>
      <c r="H8" s="19"/>
      <c r="I8" s="20"/>
      <c r="J8" s="50"/>
      <c r="K8" s="43"/>
      <c r="L8" s="19"/>
      <c r="M8" s="20"/>
      <c r="N8" s="18"/>
      <c r="O8" s="19"/>
      <c r="P8" s="19"/>
      <c r="Q8" s="20"/>
    </row>
    <row r="9" spans="1:17" s="2" customFormat="1" ht="12.75">
      <c r="A9" s="22" t="s">
        <v>12</v>
      </c>
      <c r="E9" s="43"/>
      <c r="F9" s="23">
        <v>0</v>
      </c>
      <c r="G9" s="24">
        <v>0</v>
      </c>
      <c r="H9" s="24">
        <v>12</v>
      </c>
      <c r="I9" s="25">
        <f>SUM(F9:H9)</f>
        <v>12</v>
      </c>
      <c r="J9" s="23">
        <v>0</v>
      </c>
      <c r="K9" s="24">
        <v>0</v>
      </c>
      <c r="L9" s="24">
        <v>3</v>
      </c>
      <c r="M9" s="64">
        <f>SUM(J9:L9)</f>
        <v>3</v>
      </c>
      <c r="N9" s="50">
        <f t="shared" ref="N9:P10" si="0">SUM(F9,J9)</f>
        <v>0</v>
      </c>
      <c r="O9" s="43">
        <f t="shared" si="0"/>
        <v>0</v>
      </c>
      <c r="P9" s="43">
        <f t="shared" si="0"/>
        <v>15</v>
      </c>
      <c r="Q9" s="25">
        <f>SUM(N9:P9)</f>
        <v>15</v>
      </c>
    </row>
    <row r="10" spans="1:17" s="2" customFormat="1" ht="12.75">
      <c r="A10" s="22" t="s">
        <v>16</v>
      </c>
      <c r="E10" s="43"/>
      <c r="F10" s="23">
        <v>0</v>
      </c>
      <c r="G10" s="24">
        <v>0</v>
      </c>
      <c r="H10" s="24">
        <v>18</v>
      </c>
      <c r="I10" s="25">
        <f t="shared" ref="I10" si="1">SUM(F10:H10)</f>
        <v>18</v>
      </c>
      <c r="J10" s="23">
        <v>0</v>
      </c>
      <c r="K10" s="24">
        <v>0</v>
      </c>
      <c r="L10" s="24">
        <v>3</v>
      </c>
      <c r="M10" s="64">
        <f>SUM(J10:L10)</f>
        <v>3</v>
      </c>
      <c r="N10" s="50">
        <f t="shared" si="0"/>
        <v>0</v>
      </c>
      <c r="O10" s="43">
        <f t="shared" si="0"/>
        <v>0</v>
      </c>
      <c r="P10" s="43">
        <f t="shared" si="0"/>
        <v>21</v>
      </c>
      <c r="Q10" s="25">
        <f>SUM(N10:P10)</f>
        <v>21</v>
      </c>
    </row>
    <row r="11" spans="1:17" s="2" customFormat="1" ht="12.75">
      <c r="A11" s="26" t="s">
        <v>124</v>
      </c>
      <c r="B11" s="27"/>
      <c r="C11" s="27"/>
      <c r="D11" s="27"/>
      <c r="E11" s="29"/>
      <c r="F11" s="32">
        <f>SUM(F9:F10)</f>
        <v>0</v>
      </c>
      <c r="G11" s="33">
        <f>SUM(G9:G10)</f>
        <v>0</v>
      </c>
      <c r="H11" s="33">
        <f>SUM(H9:H10)</f>
        <v>30</v>
      </c>
      <c r="I11" s="33">
        <f>SUM(I9:I10)</f>
        <v>30</v>
      </c>
      <c r="J11" s="32">
        <v>0</v>
      </c>
      <c r="K11" s="33">
        <v>0</v>
      </c>
      <c r="L11" s="33">
        <v>6</v>
      </c>
      <c r="M11" s="63">
        <f t="shared" ref="M11:Q11" si="2">SUM(M9:M10)</f>
        <v>6</v>
      </c>
      <c r="N11" s="32">
        <f t="shared" si="2"/>
        <v>0</v>
      </c>
      <c r="O11" s="33">
        <f t="shared" ref="O11" si="3">SUM(O9:O10)</f>
        <v>0</v>
      </c>
      <c r="P11" s="33">
        <f>SUM(P9:P10)</f>
        <v>36</v>
      </c>
      <c r="Q11" s="34">
        <f t="shared" si="2"/>
        <v>36</v>
      </c>
    </row>
    <row r="12" spans="1:17" s="2" customFormat="1" ht="12.75">
      <c r="A12" s="16" t="s">
        <v>121</v>
      </c>
      <c r="B12" s="17"/>
      <c r="C12" s="17"/>
      <c r="D12" s="17"/>
      <c r="E12" s="42"/>
      <c r="F12" s="50"/>
      <c r="G12" s="19"/>
      <c r="H12" s="19"/>
      <c r="I12" s="20"/>
      <c r="J12" s="18"/>
      <c r="K12" s="19"/>
      <c r="L12" s="19"/>
      <c r="M12" s="20"/>
      <c r="N12" s="18"/>
      <c r="O12" s="19"/>
      <c r="P12" s="19"/>
      <c r="Q12" s="20"/>
    </row>
    <row r="13" spans="1:17" s="2" customFormat="1" ht="12.75">
      <c r="A13" s="22" t="s">
        <v>86</v>
      </c>
      <c r="E13" s="43"/>
      <c r="F13" s="23">
        <v>0</v>
      </c>
      <c r="G13" s="24">
        <v>0</v>
      </c>
      <c r="H13" s="24">
        <v>459</v>
      </c>
      <c r="I13" s="25">
        <f>SUM(F13:H13)</f>
        <v>459</v>
      </c>
      <c r="J13" s="23">
        <v>0</v>
      </c>
      <c r="K13" s="24">
        <v>0</v>
      </c>
      <c r="L13" s="24">
        <v>51</v>
      </c>
      <c r="M13" s="25">
        <f>SUM(J13:L13)</f>
        <v>51</v>
      </c>
      <c r="N13" s="50">
        <f t="shared" ref="N13:P17" si="4">SUM(F13,J13)</f>
        <v>0</v>
      </c>
      <c r="O13" s="43">
        <f t="shared" si="4"/>
        <v>0</v>
      </c>
      <c r="P13" s="43">
        <f t="shared" si="4"/>
        <v>510</v>
      </c>
      <c r="Q13" s="25">
        <f>SUM(N13:P13)</f>
        <v>510</v>
      </c>
    </row>
    <row r="14" spans="1:17" s="2" customFormat="1" ht="12.75">
      <c r="A14" s="22" t="s">
        <v>87</v>
      </c>
      <c r="E14" s="43"/>
      <c r="F14" s="23">
        <v>0</v>
      </c>
      <c r="G14" s="24">
        <v>192</v>
      </c>
      <c r="H14" s="24">
        <v>36</v>
      </c>
      <c r="I14" s="25">
        <f t="shared" ref="I14:I17" si="5">SUM(F14:H14)</f>
        <v>228</v>
      </c>
      <c r="J14" s="23">
        <v>0</v>
      </c>
      <c r="K14" s="24">
        <v>45</v>
      </c>
      <c r="L14" s="24">
        <v>12</v>
      </c>
      <c r="M14" s="25">
        <f t="shared" ref="M14:M17" si="6">SUM(J14:L14)</f>
        <v>57</v>
      </c>
      <c r="N14" s="50">
        <f t="shared" si="4"/>
        <v>0</v>
      </c>
      <c r="O14" s="43">
        <f t="shared" si="4"/>
        <v>237</v>
      </c>
      <c r="P14" s="43">
        <f t="shared" si="4"/>
        <v>48</v>
      </c>
      <c r="Q14" s="25">
        <f>SUM(N14:P14)</f>
        <v>285</v>
      </c>
    </row>
    <row r="15" spans="1:17" s="2" customFormat="1" ht="12.75">
      <c r="A15" s="22" t="s">
        <v>95</v>
      </c>
      <c r="E15" s="43"/>
      <c r="F15" s="23">
        <v>0</v>
      </c>
      <c r="G15" s="24">
        <v>0</v>
      </c>
      <c r="H15" s="24">
        <v>72</v>
      </c>
      <c r="I15" s="25">
        <f t="shared" si="5"/>
        <v>72</v>
      </c>
      <c r="J15" s="23">
        <v>0</v>
      </c>
      <c r="K15" s="24">
        <v>0</v>
      </c>
      <c r="L15" s="24">
        <v>9</v>
      </c>
      <c r="M15" s="25">
        <f t="shared" si="6"/>
        <v>9</v>
      </c>
      <c r="N15" s="50">
        <f t="shared" si="4"/>
        <v>0</v>
      </c>
      <c r="O15" s="43">
        <f t="shared" si="4"/>
        <v>0</v>
      </c>
      <c r="P15" s="43">
        <f t="shared" si="4"/>
        <v>81</v>
      </c>
      <c r="Q15" s="25">
        <f>SUM(N15:P15)</f>
        <v>81</v>
      </c>
    </row>
    <row r="16" spans="1:17" s="2" customFormat="1" ht="12.75">
      <c r="A16" s="22" t="s">
        <v>96</v>
      </c>
      <c r="E16" s="43"/>
      <c r="F16" s="23">
        <v>0</v>
      </c>
      <c r="G16" s="24">
        <v>0</v>
      </c>
      <c r="H16" s="24">
        <v>117</v>
      </c>
      <c r="I16" s="25">
        <f t="shared" si="5"/>
        <v>117</v>
      </c>
      <c r="J16" s="23">
        <v>0</v>
      </c>
      <c r="K16" s="24">
        <v>0</v>
      </c>
      <c r="L16" s="24">
        <v>24</v>
      </c>
      <c r="M16" s="25">
        <f t="shared" si="6"/>
        <v>24</v>
      </c>
      <c r="N16" s="50">
        <f t="shared" si="4"/>
        <v>0</v>
      </c>
      <c r="O16" s="43">
        <f t="shared" si="4"/>
        <v>0</v>
      </c>
      <c r="P16" s="43">
        <f t="shared" si="4"/>
        <v>141</v>
      </c>
      <c r="Q16" s="25">
        <f>SUM(N16:P16)</f>
        <v>141</v>
      </c>
    </row>
    <row r="17" spans="1:17" s="2" customFormat="1" ht="12.75">
      <c r="A17" s="22" t="s">
        <v>98</v>
      </c>
      <c r="E17" s="43"/>
      <c r="F17" s="23">
        <v>39</v>
      </c>
      <c r="G17" s="24">
        <v>310</v>
      </c>
      <c r="H17" s="24">
        <v>1110</v>
      </c>
      <c r="I17" s="25">
        <f t="shared" si="5"/>
        <v>1459</v>
      </c>
      <c r="J17" s="23">
        <v>21</v>
      </c>
      <c r="K17" s="24">
        <v>9</v>
      </c>
      <c r="L17" s="24">
        <v>27</v>
      </c>
      <c r="M17" s="25">
        <f t="shared" si="6"/>
        <v>57</v>
      </c>
      <c r="N17" s="50">
        <f t="shared" si="4"/>
        <v>60</v>
      </c>
      <c r="O17" s="43">
        <f t="shared" si="4"/>
        <v>319</v>
      </c>
      <c r="P17" s="43">
        <f t="shared" si="4"/>
        <v>1137</v>
      </c>
      <c r="Q17" s="25">
        <f>SUM(N17:P17)</f>
        <v>1516</v>
      </c>
    </row>
    <row r="18" spans="1:17" s="2" customFormat="1" ht="12.75">
      <c r="A18" s="26" t="s">
        <v>124</v>
      </c>
      <c r="B18" s="27"/>
      <c r="C18" s="27"/>
      <c r="D18" s="27"/>
      <c r="E18" s="29"/>
      <c r="F18" s="32">
        <f>SUM(F13:F17)</f>
        <v>39</v>
      </c>
      <c r="G18" s="33">
        <f>SUM(G13:G17)</f>
        <v>502</v>
      </c>
      <c r="H18" s="33">
        <f t="shared" ref="H18:N18" si="7">SUM(H13:H17)</f>
        <v>1794</v>
      </c>
      <c r="I18" s="33">
        <f t="shared" si="7"/>
        <v>2335</v>
      </c>
      <c r="J18" s="32">
        <f t="shared" si="7"/>
        <v>21</v>
      </c>
      <c r="K18" s="33">
        <f t="shared" ref="K18" si="8">SUM(K13:K17)</f>
        <v>54</v>
      </c>
      <c r="L18" s="33">
        <f t="shared" si="7"/>
        <v>123</v>
      </c>
      <c r="M18" s="33">
        <f t="shared" si="7"/>
        <v>198</v>
      </c>
      <c r="N18" s="32">
        <f t="shared" si="7"/>
        <v>60</v>
      </c>
      <c r="O18" s="33">
        <f t="shared" ref="O18" si="9">SUM(O13:O17)</f>
        <v>556</v>
      </c>
      <c r="P18" s="33">
        <f>SUM(P13:P17)</f>
        <v>1917</v>
      </c>
      <c r="Q18" s="34">
        <f>SUM(Q13:Q17)</f>
        <v>2533</v>
      </c>
    </row>
    <row r="19" spans="1:17" s="2" customFormat="1" ht="12.75">
      <c r="A19" s="16" t="s">
        <v>116</v>
      </c>
      <c r="B19" s="17"/>
      <c r="C19" s="17"/>
      <c r="D19" s="17"/>
      <c r="E19" s="42"/>
      <c r="F19" s="50"/>
      <c r="G19" s="19"/>
      <c r="H19" s="19"/>
      <c r="I19" s="20"/>
      <c r="J19" s="18"/>
      <c r="K19" s="19"/>
      <c r="L19" s="19"/>
      <c r="M19" s="20"/>
      <c r="N19" s="18"/>
      <c r="O19" s="19"/>
      <c r="P19" s="19"/>
      <c r="Q19" s="20"/>
    </row>
    <row r="20" spans="1:17" s="2" customFormat="1" ht="12.75">
      <c r="A20" s="22" t="s">
        <v>36</v>
      </c>
      <c r="E20" s="43"/>
      <c r="F20" s="23">
        <v>0</v>
      </c>
      <c r="G20" s="24">
        <v>0</v>
      </c>
      <c r="H20" s="24">
        <v>309</v>
      </c>
      <c r="I20" s="25">
        <f>SUM(F20:H20)</f>
        <v>309</v>
      </c>
      <c r="J20" s="23">
        <v>0</v>
      </c>
      <c r="K20" s="24">
        <v>0</v>
      </c>
      <c r="L20" s="24">
        <v>33</v>
      </c>
      <c r="M20" s="25">
        <f>SUM(J20:L20)</f>
        <v>33</v>
      </c>
      <c r="N20" s="50">
        <f t="shared" ref="N20:P22" si="10">SUM(F20,J20)</f>
        <v>0</v>
      </c>
      <c r="O20" s="43">
        <f t="shared" si="10"/>
        <v>0</v>
      </c>
      <c r="P20" s="43">
        <f t="shared" si="10"/>
        <v>342</v>
      </c>
      <c r="Q20" s="25">
        <f>SUM(N20:P20)</f>
        <v>342</v>
      </c>
    </row>
    <row r="21" spans="1:17" s="2" customFormat="1" ht="12.75">
      <c r="A21" s="22" t="s">
        <v>37</v>
      </c>
      <c r="E21" s="43"/>
      <c r="F21" s="23">
        <v>0</v>
      </c>
      <c r="G21" s="24">
        <v>30</v>
      </c>
      <c r="H21" s="24">
        <v>0</v>
      </c>
      <c r="I21" s="25">
        <f t="shared" ref="I21:I22" si="11">SUM(F21:H21)</f>
        <v>30</v>
      </c>
      <c r="J21" s="23">
        <v>0</v>
      </c>
      <c r="K21" s="24">
        <v>0</v>
      </c>
      <c r="L21" s="24">
        <v>0</v>
      </c>
      <c r="M21" s="25">
        <f t="shared" ref="M21:M22" si="12">SUM(J21:L21)</f>
        <v>0</v>
      </c>
      <c r="N21" s="50">
        <f t="shared" si="10"/>
        <v>0</v>
      </c>
      <c r="O21" s="43">
        <f t="shared" si="10"/>
        <v>30</v>
      </c>
      <c r="P21" s="43">
        <f t="shared" si="10"/>
        <v>0</v>
      </c>
      <c r="Q21" s="25">
        <f>SUM(N21:P21)</f>
        <v>30</v>
      </c>
    </row>
    <row r="22" spans="1:17" s="2" customFormat="1" ht="12.75">
      <c r="A22" s="22" t="s">
        <v>38</v>
      </c>
      <c r="E22" s="43"/>
      <c r="F22" s="23">
        <v>0</v>
      </c>
      <c r="G22" s="24">
        <v>300</v>
      </c>
      <c r="H22" s="24">
        <v>12</v>
      </c>
      <c r="I22" s="25">
        <f t="shared" si="11"/>
        <v>312</v>
      </c>
      <c r="J22" s="23">
        <v>0</v>
      </c>
      <c r="K22" s="24">
        <v>0</v>
      </c>
      <c r="L22" s="24">
        <v>23</v>
      </c>
      <c r="M22" s="25">
        <f t="shared" si="12"/>
        <v>23</v>
      </c>
      <c r="N22" s="50">
        <f t="shared" si="10"/>
        <v>0</v>
      </c>
      <c r="O22" s="43">
        <f t="shared" si="10"/>
        <v>300</v>
      </c>
      <c r="P22" s="43">
        <f t="shared" si="10"/>
        <v>35</v>
      </c>
      <c r="Q22" s="25">
        <f>SUM(N22:P22)</f>
        <v>335</v>
      </c>
    </row>
    <row r="23" spans="1:17" s="2" customFormat="1" ht="12.75">
      <c r="A23" s="26" t="s">
        <v>124</v>
      </c>
      <c r="B23" s="27"/>
      <c r="C23" s="27"/>
      <c r="D23" s="27"/>
      <c r="E23" s="29"/>
      <c r="F23" s="32">
        <f>SUM(F20:F22)</f>
        <v>0</v>
      </c>
      <c r="G23" s="33">
        <f>SUM(G20:G22)</f>
        <v>330</v>
      </c>
      <c r="H23" s="33">
        <f t="shared" ref="H23:P23" si="13">SUM(H20:H22)</f>
        <v>321</v>
      </c>
      <c r="I23" s="34">
        <f>SUM(I20:I22)</f>
        <v>651</v>
      </c>
      <c r="J23" s="32">
        <v>0</v>
      </c>
      <c r="K23" s="33">
        <v>0</v>
      </c>
      <c r="L23" s="33">
        <v>56</v>
      </c>
      <c r="M23" s="34">
        <f t="shared" si="13"/>
        <v>56</v>
      </c>
      <c r="N23" s="32">
        <f t="shared" si="13"/>
        <v>0</v>
      </c>
      <c r="O23" s="33">
        <f t="shared" ref="O23" si="14">SUM(O20:O22)</f>
        <v>330</v>
      </c>
      <c r="P23" s="33">
        <f t="shared" si="13"/>
        <v>377</v>
      </c>
      <c r="Q23" s="34">
        <f>SUM(Q20:Q22)</f>
        <v>707</v>
      </c>
    </row>
    <row r="24" spans="1:17" s="2" customFormat="1" ht="12.75">
      <c r="A24" s="16" t="s">
        <v>39</v>
      </c>
      <c r="B24" s="17"/>
      <c r="C24" s="17"/>
      <c r="D24" s="17"/>
      <c r="E24" s="42"/>
      <c r="F24" s="50"/>
      <c r="G24" s="19"/>
      <c r="H24" s="19"/>
      <c r="I24" s="20"/>
      <c r="J24" s="18"/>
      <c r="K24" s="19"/>
      <c r="L24" s="19"/>
      <c r="M24" s="20"/>
      <c r="N24" s="18"/>
      <c r="O24" s="19"/>
      <c r="P24" s="19"/>
      <c r="Q24" s="20"/>
    </row>
    <row r="25" spans="1:17" s="2" customFormat="1" ht="12.75">
      <c r="A25" s="22" t="s">
        <v>45</v>
      </c>
      <c r="E25" s="43"/>
      <c r="F25" s="23">
        <v>0</v>
      </c>
      <c r="G25" s="24">
        <v>54</v>
      </c>
      <c r="H25" s="24">
        <v>73</v>
      </c>
      <c r="I25" s="25">
        <f>SUM(F25:H25)</f>
        <v>127</v>
      </c>
      <c r="J25" s="23">
        <v>0</v>
      </c>
      <c r="K25" s="24">
        <v>3</v>
      </c>
      <c r="L25" s="24">
        <v>110</v>
      </c>
      <c r="M25" s="25">
        <f>SUM(J25:L25)</f>
        <v>113</v>
      </c>
      <c r="N25" s="50">
        <f t="shared" ref="N25:P26" si="15">SUM(F25,J25)</f>
        <v>0</v>
      </c>
      <c r="O25" s="43">
        <f t="shared" si="15"/>
        <v>57</v>
      </c>
      <c r="P25" s="43">
        <f t="shared" si="15"/>
        <v>183</v>
      </c>
      <c r="Q25" s="25">
        <f>SUM(N25:P25)</f>
        <v>240</v>
      </c>
    </row>
    <row r="26" spans="1:17" s="2" customFormat="1" ht="12.75">
      <c r="A26" s="22" t="s">
        <v>117</v>
      </c>
      <c r="E26" s="43"/>
      <c r="F26" s="23">
        <v>0</v>
      </c>
      <c r="G26" s="24">
        <v>0</v>
      </c>
      <c r="H26" s="24">
        <v>2</v>
      </c>
      <c r="I26" s="25">
        <f>SUM(F26:H26)</f>
        <v>2</v>
      </c>
      <c r="J26" s="23">
        <v>0</v>
      </c>
      <c r="K26" s="24">
        <v>0</v>
      </c>
      <c r="L26" s="24">
        <v>0</v>
      </c>
      <c r="M26" s="25">
        <f>SUM(J26:L26)</f>
        <v>0</v>
      </c>
      <c r="N26" s="50">
        <f t="shared" si="15"/>
        <v>0</v>
      </c>
      <c r="O26" s="43">
        <f t="shared" si="15"/>
        <v>0</v>
      </c>
      <c r="P26" s="43">
        <f t="shared" si="15"/>
        <v>2</v>
      </c>
      <c r="Q26" s="25">
        <f>SUM(N26:P26)</f>
        <v>2</v>
      </c>
    </row>
    <row r="27" spans="1:17" s="2" customFormat="1" ht="12.75">
      <c r="A27" s="26" t="s">
        <v>124</v>
      </c>
      <c r="B27" s="27"/>
      <c r="C27" s="27"/>
      <c r="D27" s="27"/>
      <c r="E27" s="29"/>
      <c r="F27" s="32">
        <f>SUM(F25:F26)</f>
        <v>0</v>
      </c>
      <c r="G27" s="33">
        <f>SUM(G25:G26)</f>
        <v>54</v>
      </c>
      <c r="H27" s="33">
        <f t="shared" ref="H27:L27" si="16">SUM(H25:H26)</f>
        <v>75</v>
      </c>
      <c r="I27" s="34">
        <f>SUM(I25:I26)</f>
        <v>129</v>
      </c>
      <c r="J27" s="32">
        <f t="shared" si="16"/>
        <v>0</v>
      </c>
      <c r="K27" s="33">
        <f t="shared" ref="K27" si="17">SUM(K25:K26)</f>
        <v>3</v>
      </c>
      <c r="L27" s="33">
        <f t="shared" si="16"/>
        <v>110</v>
      </c>
      <c r="M27" s="33">
        <f>SUM(M25:M26)</f>
        <v>113</v>
      </c>
      <c r="N27" s="32">
        <f>SUM(N25:N26)</f>
        <v>0</v>
      </c>
      <c r="O27" s="33">
        <f>SUM(O25:O26)</f>
        <v>57</v>
      </c>
      <c r="P27" s="33">
        <f>SUM(P25:P26)</f>
        <v>185</v>
      </c>
      <c r="Q27" s="34">
        <f>SUM(Q25:Q26)</f>
        <v>242</v>
      </c>
    </row>
    <row r="28" spans="1:17" s="2" customFormat="1" ht="12.75">
      <c r="A28" s="16" t="s">
        <v>65</v>
      </c>
      <c r="B28" s="17"/>
      <c r="C28" s="17"/>
      <c r="D28" s="17"/>
      <c r="E28" s="42"/>
      <c r="F28" s="50"/>
      <c r="G28" s="19"/>
      <c r="H28" s="19"/>
      <c r="I28" s="20"/>
      <c r="J28" s="18"/>
      <c r="K28" s="19"/>
      <c r="L28" s="19"/>
      <c r="M28" s="20"/>
      <c r="N28" s="18"/>
      <c r="O28" s="19"/>
      <c r="P28" s="19"/>
      <c r="Q28" s="20"/>
    </row>
    <row r="29" spans="1:17" s="2" customFormat="1" ht="12.75">
      <c r="A29" s="26" t="s">
        <v>102</v>
      </c>
      <c r="B29" s="27"/>
      <c r="C29" s="27"/>
      <c r="D29" s="27"/>
      <c r="E29" s="29"/>
      <c r="F29" s="32">
        <v>0</v>
      </c>
      <c r="G29" s="33">
        <v>0</v>
      </c>
      <c r="H29" s="33">
        <v>117</v>
      </c>
      <c r="I29" s="30">
        <f>SUM(F29:H29)</f>
        <v>117</v>
      </c>
      <c r="J29" s="32">
        <v>0</v>
      </c>
      <c r="K29" s="33">
        <v>0</v>
      </c>
      <c r="L29" s="33">
        <v>3</v>
      </c>
      <c r="M29" s="30">
        <f>SUM(J29:L29)</f>
        <v>3</v>
      </c>
      <c r="N29" s="28">
        <f>SUM(F29,J29)</f>
        <v>0</v>
      </c>
      <c r="O29" s="29">
        <f>SUM(G29,K29)</f>
        <v>0</v>
      </c>
      <c r="P29" s="29">
        <f>SUM(H29,L29)</f>
        <v>120</v>
      </c>
      <c r="Q29" s="30">
        <f>SUM(N29:P29)</f>
        <v>120</v>
      </c>
    </row>
    <row r="30" spans="1:17" s="2" customFormat="1" ht="12.75">
      <c r="A30" s="36" t="s">
        <v>17</v>
      </c>
      <c r="B30" s="37"/>
      <c r="C30" s="37"/>
      <c r="D30" s="37"/>
      <c r="E30" s="40"/>
      <c r="F30" s="39">
        <f>SUM(F11,F23,F27,F29,F18)</f>
        <v>39</v>
      </c>
      <c r="G30" s="40">
        <f>SUM(G11,G23,G27,G29,G18)</f>
        <v>886</v>
      </c>
      <c r="H30" s="40">
        <f>SUM(H11,H23,H27,H29,H18)</f>
        <v>2337</v>
      </c>
      <c r="I30" s="41">
        <f t="shared" ref="I30:Q30" si="18">SUM(I11,I23,I27,I29,I18)</f>
        <v>3262</v>
      </c>
      <c r="J30" s="39">
        <f t="shared" si="18"/>
        <v>21</v>
      </c>
      <c r="K30" s="40">
        <f t="shared" ref="K30" si="19">SUM(K11,K23,K27,K29,K18)</f>
        <v>57</v>
      </c>
      <c r="L30" s="40">
        <f t="shared" si="18"/>
        <v>298</v>
      </c>
      <c r="M30" s="41">
        <f t="shared" si="18"/>
        <v>376</v>
      </c>
      <c r="N30" s="39">
        <f>SUM(N11,N23,N27,N29,N18)</f>
        <v>60</v>
      </c>
      <c r="O30" s="40">
        <f>SUM(O11,O23,O27,O29,O18)</f>
        <v>943</v>
      </c>
      <c r="P30" s="40">
        <f>SUM(P11,P23,P27,P29,P18)</f>
        <v>2635</v>
      </c>
      <c r="Q30" s="41">
        <f t="shared" si="18"/>
        <v>3638</v>
      </c>
    </row>
  </sheetData>
  <mergeCells count="6">
    <mergeCell ref="A2:Q2"/>
    <mergeCell ref="A3:Q3"/>
    <mergeCell ref="A4:Q4"/>
    <mergeCell ref="F6:I6"/>
    <mergeCell ref="J6:M6"/>
    <mergeCell ref="N6:Q6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BC94-979F-430C-A521-043F6AAB9BBC}">
  <dimension ref="A1:N9"/>
  <sheetViews>
    <sheetView workbookViewId="0">
      <selection activeCell="A5" sqref="A5:N5"/>
    </sheetView>
  </sheetViews>
  <sheetFormatPr defaultRowHeight="15"/>
  <sheetData>
    <row r="1" spans="1:14" s="2" customFormat="1" ht="12.75"/>
    <row r="2" spans="1:14" s="3" customFormat="1" ht="15.75">
      <c r="A2" s="65" t="s">
        <v>134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3" customFormat="1" ht="15.75">
      <c r="A3" s="65" t="s">
        <v>126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3" customFormat="1" ht="15.75">
      <c r="A4" s="65" t="s">
        <v>154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s="3" customFormat="1" ht="15.75">
      <c r="A5" s="65" t="s">
        <v>109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2" customFormat="1" ht="12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2" customFormat="1" ht="12.75">
      <c r="A7" s="8"/>
      <c r="B7" s="9"/>
      <c r="C7" s="68" t="s">
        <v>110</v>
      </c>
      <c r="D7" s="66"/>
      <c r="E7" s="66"/>
      <c r="F7" s="67"/>
      <c r="G7" s="68" t="s">
        <v>111</v>
      </c>
      <c r="H7" s="66"/>
      <c r="I7" s="66"/>
      <c r="J7" s="67"/>
      <c r="K7" s="69" t="s">
        <v>17</v>
      </c>
      <c r="L7" s="66"/>
      <c r="M7" s="66"/>
      <c r="N7" s="67"/>
    </row>
    <row r="8" spans="1:14" s="2" customFormat="1" ht="12.75">
      <c r="A8" s="4"/>
      <c r="B8" s="5"/>
      <c r="C8" s="4" t="s">
        <v>112</v>
      </c>
      <c r="D8" s="5" t="s">
        <v>113</v>
      </c>
      <c r="E8" s="5" t="s">
        <v>125</v>
      </c>
      <c r="F8" s="6" t="s">
        <v>17</v>
      </c>
      <c r="G8" s="4" t="s">
        <v>112</v>
      </c>
      <c r="H8" s="5" t="s">
        <v>113</v>
      </c>
      <c r="I8" s="5" t="s">
        <v>125</v>
      </c>
      <c r="J8" s="6" t="s">
        <v>17</v>
      </c>
      <c r="K8" s="4" t="s">
        <v>112</v>
      </c>
      <c r="L8" s="5" t="s">
        <v>113</v>
      </c>
      <c r="M8" s="5" t="s">
        <v>125</v>
      </c>
      <c r="N8" s="6" t="s">
        <v>17</v>
      </c>
    </row>
    <row r="9" spans="1:14" s="2" customFormat="1" ht="12.75">
      <c r="A9" s="12" t="s">
        <v>105</v>
      </c>
      <c r="B9" s="13"/>
      <c r="C9" s="14">
        <v>785</v>
      </c>
      <c r="D9" s="14">
        <v>6054</v>
      </c>
      <c r="E9" s="14">
        <v>12</v>
      </c>
      <c r="F9" s="15">
        <f>SUM(C9:E9)</f>
        <v>6851</v>
      </c>
      <c r="G9" s="14">
        <v>626</v>
      </c>
      <c r="H9" s="14">
        <v>3336</v>
      </c>
      <c r="I9" s="14">
        <v>15</v>
      </c>
      <c r="J9" s="15">
        <f>SUM(G9:I9)</f>
        <v>3977</v>
      </c>
      <c r="K9" s="14">
        <f>SUM(C9,G9)</f>
        <v>1411</v>
      </c>
      <c r="L9" s="14">
        <f>SUM(D9,H9)</f>
        <v>9390</v>
      </c>
      <c r="M9" s="14">
        <f>SUM(E9,I9)</f>
        <v>27</v>
      </c>
      <c r="N9" s="15">
        <f>SUM(K9:M9)</f>
        <v>10828</v>
      </c>
    </row>
  </sheetData>
  <mergeCells count="7">
    <mergeCell ref="C7:F7"/>
    <mergeCell ref="G7:J7"/>
    <mergeCell ref="K7:N7"/>
    <mergeCell ref="A2:N2"/>
    <mergeCell ref="A3:N3"/>
    <mergeCell ref="A4:N4"/>
    <mergeCell ref="A5:N5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94E9-5A23-4C19-8BCD-23DA8E5258A8}">
  <dimension ref="A1:N20"/>
  <sheetViews>
    <sheetView workbookViewId="0">
      <selection activeCell="G14" sqref="G14"/>
    </sheetView>
  </sheetViews>
  <sheetFormatPr defaultRowHeight="15"/>
  <sheetData>
    <row r="1" spans="1:14" s="2" customFormat="1" ht="12.75"/>
    <row r="2" spans="1:14" s="3" customFormat="1" ht="15.75">
      <c r="A2" s="65" t="s">
        <v>134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3" customFormat="1" ht="15.75">
      <c r="A3" s="65" t="s">
        <v>127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3" customFormat="1" ht="15.75">
      <c r="A4" s="65" t="s">
        <v>154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s="3" customFormat="1" ht="15.75">
      <c r="A5" s="65" t="s">
        <v>109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3" customFormat="1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2" customFormat="1" ht="12.75">
      <c r="A7" s="8"/>
      <c r="B7" s="9"/>
      <c r="C7" s="9"/>
      <c r="D7" s="9"/>
      <c r="E7" s="9"/>
      <c r="F7" s="68" t="s">
        <v>110</v>
      </c>
      <c r="G7" s="66"/>
      <c r="H7" s="67"/>
      <c r="I7" s="68" t="s">
        <v>111</v>
      </c>
      <c r="J7" s="66"/>
      <c r="K7" s="67"/>
      <c r="L7" s="68" t="s">
        <v>17</v>
      </c>
      <c r="M7" s="66"/>
      <c r="N7" s="67"/>
    </row>
    <row r="8" spans="1:14" s="2" customFormat="1" ht="12.75">
      <c r="A8" s="4"/>
      <c r="B8" s="5"/>
      <c r="C8" s="5"/>
      <c r="D8" s="5"/>
      <c r="E8" s="5"/>
      <c r="F8" s="4" t="s">
        <v>112</v>
      </c>
      <c r="G8" s="5" t="s">
        <v>113</v>
      </c>
      <c r="H8" s="6" t="s">
        <v>17</v>
      </c>
      <c r="I8" s="4" t="s">
        <v>112</v>
      </c>
      <c r="J8" s="5" t="s">
        <v>113</v>
      </c>
      <c r="K8" s="6" t="s">
        <v>17</v>
      </c>
      <c r="L8" s="4" t="s">
        <v>112</v>
      </c>
      <c r="M8" s="5" t="s">
        <v>113</v>
      </c>
      <c r="N8" s="6" t="s">
        <v>17</v>
      </c>
    </row>
    <row r="9" spans="1:14" s="2" customFormat="1" ht="12.75">
      <c r="A9" s="16" t="s">
        <v>135</v>
      </c>
      <c r="B9" s="44"/>
      <c r="C9" s="44"/>
      <c r="D9" s="44"/>
      <c r="E9" s="44"/>
      <c r="F9" s="18"/>
      <c r="G9" s="19"/>
      <c r="H9" s="20"/>
      <c r="I9" s="18"/>
      <c r="J9" s="19"/>
      <c r="K9" s="20"/>
      <c r="L9" s="18"/>
      <c r="M9" s="19"/>
      <c r="N9" s="20"/>
    </row>
    <row r="10" spans="1:14" s="2" customFormat="1" ht="12.75">
      <c r="A10" s="26" t="s">
        <v>94</v>
      </c>
      <c r="B10" s="27"/>
      <c r="C10" s="27"/>
      <c r="D10" s="27"/>
      <c r="E10" s="27"/>
      <c r="F10" s="23">
        <v>120</v>
      </c>
      <c r="G10" s="24">
        <v>0</v>
      </c>
      <c r="H10" s="25">
        <f>SUM(F10:G10)</f>
        <v>120</v>
      </c>
      <c r="I10" s="23">
        <v>60</v>
      </c>
      <c r="J10" s="24">
        <v>0</v>
      </c>
      <c r="K10" s="25">
        <f>SUM(I10:J10)</f>
        <v>60</v>
      </c>
      <c r="L10" s="23">
        <f>SUM(F10,I10)</f>
        <v>180</v>
      </c>
      <c r="M10" s="24">
        <f>SUM(G10,J10)</f>
        <v>0</v>
      </c>
      <c r="N10" s="25">
        <f>SUM(L10:M10)</f>
        <v>180</v>
      </c>
    </row>
    <row r="11" spans="1:14" s="2" customFormat="1" ht="12.75">
      <c r="A11" s="16" t="s">
        <v>128</v>
      </c>
      <c r="B11" s="44"/>
      <c r="C11" s="44"/>
      <c r="D11" s="44"/>
      <c r="E11" s="44"/>
      <c r="F11" s="18"/>
      <c r="G11" s="19"/>
      <c r="H11" s="20"/>
      <c r="I11" s="18"/>
      <c r="J11" s="19"/>
      <c r="K11" s="20"/>
      <c r="L11" s="18"/>
      <c r="M11" s="19"/>
      <c r="N11" s="20"/>
    </row>
    <row r="12" spans="1:14" s="2" customFormat="1" ht="12.75">
      <c r="A12" s="22" t="s">
        <v>28</v>
      </c>
      <c r="F12" s="23">
        <v>27</v>
      </c>
      <c r="G12" s="24">
        <v>18</v>
      </c>
      <c r="H12" s="25">
        <f>SUM(F12:G12)</f>
        <v>45</v>
      </c>
      <c r="I12" s="23">
        <v>51</v>
      </c>
      <c r="J12" s="24">
        <v>6</v>
      </c>
      <c r="K12" s="25">
        <f>SUM(I12:J12)</f>
        <v>57</v>
      </c>
      <c r="L12" s="23">
        <f>SUM(F12,I12)</f>
        <v>78</v>
      </c>
      <c r="M12" s="24">
        <f>SUM(G12,J12)</f>
        <v>24</v>
      </c>
      <c r="N12" s="25">
        <f>SUM(L12:M12)</f>
        <v>102</v>
      </c>
    </row>
    <row r="13" spans="1:14" s="2" customFormat="1" ht="12.75">
      <c r="A13" s="22" t="s">
        <v>31</v>
      </c>
      <c r="F13" s="23">
        <v>234</v>
      </c>
      <c r="G13" s="24">
        <v>0</v>
      </c>
      <c r="H13" s="25">
        <f>SUM(F13:G13)</f>
        <v>234</v>
      </c>
      <c r="I13" s="23">
        <v>237</v>
      </c>
      <c r="J13" s="24">
        <v>0</v>
      </c>
      <c r="K13" s="25">
        <f>SUM(I13:J13)</f>
        <v>237</v>
      </c>
      <c r="L13" s="23">
        <f>SUM(F13,I13)</f>
        <v>471</v>
      </c>
      <c r="M13" s="24">
        <f>SUM(G13,J13)</f>
        <v>0</v>
      </c>
      <c r="N13" s="25">
        <f>SUM(L13:M13)</f>
        <v>471</v>
      </c>
    </row>
    <row r="14" spans="1:14" s="2" customFormat="1" ht="12.75">
      <c r="A14" s="26" t="s">
        <v>124</v>
      </c>
      <c r="B14" s="27"/>
      <c r="C14" s="27"/>
      <c r="D14" s="27"/>
      <c r="E14" s="27"/>
      <c r="F14" s="32">
        <f>SUM(F12:F13)</f>
        <v>261</v>
      </c>
      <c r="G14" s="33">
        <f t="shared" ref="G14:M14" si="0">SUM(G12:G13)</f>
        <v>18</v>
      </c>
      <c r="H14" s="34">
        <f>SUM(H12:H13)</f>
        <v>279</v>
      </c>
      <c r="I14" s="32">
        <f t="shared" si="0"/>
        <v>288</v>
      </c>
      <c r="J14" s="33">
        <f t="shared" si="0"/>
        <v>6</v>
      </c>
      <c r="K14" s="34">
        <f t="shared" si="0"/>
        <v>294</v>
      </c>
      <c r="L14" s="32">
        <f>SUM(L12:L13)</f>
        <v>549</v>
      </c>
      <c r="M14" s="33">
        <f t="shared" si="0"/>
        <v>24</v>
      </c>
      <c r="N14" s="34">
        <f>SUM(N12:N13)</f>
        <v>573</v>
      </c>
    </row>
    <row r="15" spans="1:14" s="2" customFormat="1" ht="12.75">
      <c r="A15" s="16" t="s">
        <v>129</v>
      </c>
      <c r="B15" s="44"/>
      <c r="C15" s="44"/>
      <c r="D15" s="44"/>
      <c r="E15" s="44"/>
      <c r="F15" s="18"/>
      <c r="G15" s="19"/>
      <c r="H15" s="20"/>
      <c r="I15" s="18"/>
      <c r="J15" s="19"/>
      <c r="K15" s="20"/>
      <c r="L15" s="18"/>
      <c r="M15" s="19"/>
      <c r="N15" s="20"/>
    </row>
    <row r="16" spans="1:14" s="2" customFormat="1" ht="12.75">
      <c r="A16" s="22" t="s">
        <v>52</v>
      </c>
      <c r="F16" s="23">
        <v>120</v>
      </c>
      <c r="G16" s="24">
        <v>198</v>
      </c>
      <c r="H16" s="25">
        <f>SUM(F16:G16)</f>
        <v>318</v>
      </c>
      <c r="I16" s="23">
        <v>126</v>
      </c>
      <c r="J16" s="24">
        <v>171</v>
      </c>
      <c r="K16" s="25">
        <f>SUM(I16:J16)</f>
        <v>297</v>
      </c>
      <c r="L16" s="23">
        <f t="shared" ref="L16:M18" si="1">SUM(F16,I16)</f>
        <v>246</v>
      </c>
      <c r="M16" s="24">
        <f t="shared" si="1"/>
        <v>369</v>
      </c>
      <c r="N16" s="25">
        <f t="shared" ref="N16:N18" si="2">SUM(L16:M16)</f>
        <v>615</v>
      </c>
    </row>
    <row r="17" spans="1:14" s="2" customFormat="1" ht="12.75">
      <c r="A17" s="22" t="s">
        <v>53</v>
      </c>
      <c r="F17" s="23">
        <v>0</v>
      </c>
      <c r="G17" s="24">
        <v>111</v>
      </c>
      <c r="H17" s="25">
        <f t="shared" ref="H17" si="3">SUM(F17:G17)</f>
        <v>111</v>
      </c>
      <c r="I17" s="23">
        <v>0</v>
      </c>
      <c r="J17" s="24">
        <v>66</v>
      </c>
      <c r="K17" s="25">
        <f>SUM(I17:J17)</f>
        <v>66</v>
      </c>
      <c r="L17" s="23">
        <f t="shared" si="1"/>
        <v>0</v>
      </c>
      <c r="M17" s="24">
        <f t="shared" si="1"/>
        <v>177</v>
      </c>
      <c r="N17" s="25">
        <f t="shared" si="2"/>
        <v>177</v>
      </c>
    </row>
    <row r="18" spans="1:14" s="2" customFormat="1" ht="12.75">
      <c r="A18" s="22" t="s">
        <v>54</v>
      </c>
      <c r="F18" s="23">
        <v>600</v>
      </c>
      <c r="G18" s="24">
        <v>1186</v>
      </c>
      <c r="H18" s="25">
        <f>SUM(F18:G18)</f>
        <v>1786</v>
      </c>
      <c r="I18" s="23">
        <v>464</v>
      </c>
      <c r="J18" s="24">
        <v>837</v>
      </c>
      <c r="K18" s="25">
        <f>SUM(I18:J18)</f>
        <v>1301</v>
      </c>
      <c r="L18" s="23">
        <f t="shared" si="1"/>
        <v>1064</v>
      </c>
      <c r="M18" s="24">
        <f t="shared" si="1"/>
        <v>2023</v>
      </c>
      <c r="N18" s="25">
        <f t="shared" si="2"/>
        <v>3087</v>
      </c>
    </row>
    <row r="19" spans="1:14" s="2" customFormat="1" ht="12.75">
      <c r="A19" s="26" t="s">
        <v>124</v>
      </c>
      <c r="B19" s="27"/>
      <c r="C19" s="27"/>
      <c r="D19" s="27"/>
      <c r="E19" s="27"/>
      <c r="F19" s="32">
        <f>SUM(F16:F18)</f>
        <v>720</v>
      </c>
      <c r="G19" s="33">
        <f t="shared" ref="G19:M19" si="4">SUM(G16:G18)</f>
        <v>1495</v>
      </c>
      <c r="H19" s="33">
        <f t="shared" si="4"/>
        <v>2215</v>
      </c>
      <c r="I19" s="32">
        <f t="shared" si="4"/>
        <v>590</v>
      </c>
      <c r="J19" s="33">
        <f t="shared" si="4"/>
        <v>1074</v>
      </c>
      <c r="K19" s="33">
        <f>SUM(K16:K18)</f>
        <v>1664</v>
      </c>
      <c r="L19" s="32">
        <f t="shared" si="4"/>
        <v>1310</v>
      </c>
      <c r="M19" s="33">
        <f t="shared" si="4"/>
        <v>2569</v>
      </c>
      <c r="N19" s="34">
        <f>SUM(N16:N18)</f>
        <v>3879</v>
      </c>
    </row>
    <row r="20" spans="1:14" s="31" customFormat="1" ht="12.75">
      <c r="A20" s="36" t="s">
        <v>17</v>
      </c>
      <c r="B20" s="37"/>
      <c r="C20" s="37"/>
      <c r="D20" s="37"/>
      <c r="E20" s="37"/>
      <c r="F20" s="39">
        <f>SUM(F14,F19,F10)</f>
        <v>1101</v>
      </c>
      <c r="G20" s="40">
        <f>SUM(G14,G19,G10)</f>
        <v>1513</v>
      </c>
      <c r="H20" s="40">
        <f>SUM(H14,H19,H10)</f>
        <v>2614</v>
      </c>
      <c r="I20" s="39">
        <f>SUM(I14,I19,I10)</f>
        <v>938</v>
      </c>
      <c r="J20" s="40">
        <f t="shared" ref="J20:N20" si="5">SUM(J14,J19,J10)</f>
        <v>1080</v>
      </c>
      <c r="K20" s="40">
        <f t="shared" si="5"/>
        <v>2018</v>
      </c>
      <c r="L20" s="39">
        <f t="shared" si="5"/>
        <v>2039</v>
      </c>
      <c r="M20" s="40">
        <f t="shared" si="5"/>
        <v>2593</v>
      </c>
      <c r="N20" s="41">
        <f t="shared" si="5"/>
        <v>4632</v>
      </c>
    </row>
  </sheetData>
  <mergeCells count="7">
    <mergeCell ref="A2:N2"/>
    <mergeCell ref="A3:N3"/>
    <mergeCell ref="A4:N4"/>
    <mergeCell ref="A5:N5"/>
    <mergeCell ref="F7:H7"/>
    <mergeCell ref="I7:K7"/>
    <mergeCell ref="L7:N7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F051-81A1-42A4-BC8D-5D44D146255F}">
  <dimension ref="A1:U154"/>
  <sheetViews>
    <sheetView topLeftCell="A125" workbookViewId="0">
      <selection activeCell="G110" sqref="G110"/>
    </sheetView>
  </sheetViews>
  <sheetFormatPr defaultColWidth="8.85546875" defaultRowHeight="15"/>
  <cols>
    <col min="1" max="1" width="33.28515625" bestFit="1" customWidth="1"/>
    <col min="2" max="2" width="14.5703125" bestFit="1" customWidth="1"/>
    <col min="3" max="3" width="6.7109375" customWidth="1"/>
    <col min="4" max="4" width="7.28515625" bestFit="1" customWidth="1"/>
    <col min="5" max="7" width="8.5703125" bestFit="1" customWidth="1"/>
    <col min="8" max="8" width="7.28515625" bestFit="1" customWidth="1"/>
    <col min="9" max="9" width="8.5703125" bestFit="1" customWidth="1"/>
    <col min="10" max="10" width="7.42578125" bestFit="1" customWidth="1"/>
    <col min="11" max="11" width="8.5703125" bestFit="1" customWidth="1"/>
    <col min="12" max="12" width="9" bestFit="1" customWidth="1"/>
    <col min="13" max="13" width="8.5703125" bestFit="1" customWidth="1"/>
    <col min="14" max="14" width="7.28515625" bestFit="1" customWidth="1"/>
    <col min="15" max="15" width="8.5703125" bestFit="1" customWidth="1"/>
    <col min="16" max="17" width="7.28515625" bestFit="1" customWidth="1"/>
    <col min="18" max="18" width="8.5703125" bestFit="1" customWidth="1"/>
    <col min="19" max="20" width="7.42578125" bestFit="1" customWidth="1"/>
    <col min="21" max="21" width="8.5703125" bestFit="1" customWidth="1"/>
  </cols>
  <sheetData>
    <row r="1" spans="1:21">
      <c r="A1" s="1" t="s">
        <v>0</v>
      </c>
    </row>
    <row r="2" spans="1:21" ht="15.75" thickBot="1"/>
    <row r="3" spans="1:21" ht="14.45" customHeight="1">
      <c r="A3" s="73"/>
      <c r="B3" s="72"/>
      <c r="C3" s="72"/>
      <c r="D3" s="72" t="s">
        <v>1</v>
      </c>
      <c r="E3" s="72"/>
      <c r="F3" s="72"/>
      <c r="G3" s="72" t="s">
        <v>2</v>
      </c>
      <c r="H3" s="72"/>
      <c r="I3" s="72"/>
      <c r="J3" s="72" t="s">
        <v>3</v>
      </c>
      <c r="K3" s="72"/>
      <c r="L3" s="72"/>
      <c r="M3" s="72" t="s">
        <v>4</v>
      </c>
      <c r="N3" s="72"/>
      <c r="O3" s="72"/>
      <c r="P3" s="72" t="s">
        <v>5</v>
      </c>
      <c r="Q3" s="72"/>
      <c r="R3" s="72"/>
      <c r="S3" s="72" t="s">
        <v>6</v>
      </c>
      <c r="T3" s="72"/>
      <c r="U3" s="72"/>
    </row>
    <row r="4" spans="1:21" ht="14.45" customHeight="1">
      <c r="A4" s="70"/>
      <c r="B4" s="71"/>
      <c r="C4" s="71"/>
      <c r="D4" s="71" t="s">
        <v>7</v>
      </c>
      <c r="E4" s="71"/>
      <c r="F4" s="71"/>
      <c r="G4" s="71" t="s">
        <v>7</v>
      </c>
      <c r="H4" s="71"/>
      <c r="I4" s="71"/>
      <c r="J4" s="71" t="s">
        <v>7</v>
      </c>
      <c r="K4" s="71"/>
      <c r="L4" s="71"/>
      <c r="M4" s="71" t="s">
        <v>7</v>
      </c>
      <c r="N4" s="71"/>
      <c r="O4" s="71"/>
      <c r="P4" s="71" t="s">
        <v>7</v>
      </c>
      <c r="Q4" s="71"/>
      <c r="R4" s="71"/>
      <c r="S4" s="71" t="s">
        <v>7</v>
      </c>
      <c r="T4" s="71"/>
      <c r="U4" s="71"/>
    </row>
    <row r="5" spans="1:21" ht="30">
      <c r="A5" s="70"/>
      <c r="B5" s="71"/>
      <c r="C5" s="71"/>
      <c r="D5" s="54" t="s">
        <v>8</v>
      </c>
      <c r="E5" s="54" t="s">
        <v>9</v>
      </c>
      <c r="F5" s="54" t="s">
        <v>10</v>
      </c>
      <c r="G5" s="54" t="s">
        <v>8</v>
      </c>
      <c r="H5" s="54" t="s">
        <v>9</v>
      </c>
      <c r="I5" s="54" t="s">
        <v>10</v>
      </c>
      <c r="J5" s="54" t="s">
        <v>8</v>
      </c>
      <c r="K5" s="54" t="s">
        <v>9</v>
      </c>
      <c r="L5" s="54" t="s">
        <v>10</v>
      </c>
      <c r="M5" s="54" t="s">
        <v>8</v>
      </c>
      <c r="N5" s="54" t="s">
        <v>9</v>
      </c>
      <c r="O5" s="54" t="s">
        <v>10</v>
      </c>
      <c r="P5" s="54" t="s">
        <v>8</v>
      </c>
      <c r="Q5" s="54" t="s">
        <v>9</v>
      </c>
      <c r="R5" s="54" t="s">
        <v>10</v>
      </c>
      <c r="S5" s="54" t="s">
        <v>8</v>
      </c>
      <c r="T5" s="54" t="s">
        <v>9</v>
      </c>
      <c r="U5" s="54" t="s">
        <v>10</v>
      </c>
    </row>
    <row r="6" spans="1:21" ht="29.1" customHeight="1">
      <c r="A6" s="70" t="s">
        <v>149</v>
      </c>
      <c r="B6" s="54" t="s">
        <v>12</v>
      </c>
      <c r="C6" s="54"/>
      <c r="D6" s="58">
        <v>792</v>
      </c>
      <c r="E6" s="58">
        <v>1057</v>
      </c>
      <c r="F6" s="56">
        <v>309</v>
      </c>
      <c r="G6" s="58">
        <v>902</v>
      </c>
      <c r="H6" s="56">
        <v>647</v>
      </c>
      <c r="I6" s="56">
        <v>326</v>
      </c>
      <c r="J6" s="61">
        <v>1694</v>
      </c>
      <c r="K6" s="61">
        <v>1704</v>
      </c>
      <c r="L6" s="60">
        <v>635</v>
      </c>
      <c r="M6" s="53">
        <v>771</v>
      </c>
      <c r="N6" s="53">
        <v>1033</v>
      </c>
      <c r="O6" s="54">
        <v>309</v>
      </c>
      <c r="P6" s="53">
        <v>874</v>
      </c>
      <c r="Q6" s="54">
        <v>647</v>
      </c>
      <c r="R6" s="54">
        <v>302</v>
      </c>
      <c r="S6" s="53">
        <v>1645</v>
      </c>
      <c r="T6" s="53">
        <v>1680</v>
      </c>
      <c r="U6" s="54">
        <v>611</v>
      </c>
    </row>
    <row r="7" spans="1:21" ht="14.1" customHeight="1">
      <c r="A7" s="70"/>
      <c r="B7" s="54" t="s">
        <v>13</v>
      </c>
      <c r="C7" s="54"/>
      <c r="D7" s="56">
        <v>382</v>
      </c>
      <c r="E7" s="56">
        <v>558</v>
      </c>
      <c r="F7" s="56">
        <v>41</v>
      </c>
      <c r="G7" s="56">
        <v>334</v>
      </c>
      <c r="H7" s="56">
        <v>399</v>
      </c>
      <c r="I7" s="56">
        <v>211</v>
      </c>
      <c r="J7" s="60">
        <v>716</v>
      </c>
      <c r="K7" s="60">
        <v>957</v>
      </c>
      <c r="L7" s="60">
        <v>252</v>
      </c>
      <c r="M7" s="54">
        <v>367</v>
      </c>
      <c r="N7" s="54">
        <v>555</v>
      </c>
      <c r="O7" s="54">
        <v>41</v>
      </c>
      <c r="P7" s="54">
        <v>334</v>
      </c>
      <c r="Q7" s="54">
        <v>399</v>
      </c>
      <c r="R7" s="54">
        <v>206</v>
      </c>
      <c r="S7" s="54">
        <v>701</v>
      </c>
      <c r="T7" s="54">
        <v>954</v>
      </c>
      <c r="U7" s="54">
        <v>247</v>
      </c>
    </row>
    <row r="8" spans="1:21" ht="29.1" customHeight="1">
      <c r="A8" s="70"/>
      <c r="B8" s="54" t="s">
        <v>150</v>
      </c>
      <c r="C8" s="54"/>
      <c r="D8" s="56">
        <v>0</v>
      </c>
      <c r="E8" s="56">
        <v>0</v>
      </c>
      <c r="F8" s="56">
        <v>6</v>
      </c>
      <c r="G8" s="56">
        <v>0</v>
      </c>
      <c r="H8" s="56">
        <v>0</v>
      </c>
      <c r="I8" s="56">
        <v>15</v>
      </c>
      <c r="J8" s="60">
        <v>0</v>
      </c>
      <c r="K8" s="60">
        <v>0</v>
      </c>
      <c r="L8" s="60">
        <v>21</v>
      </c>
      <c r="M8" s="54">
        <v>0</v>
      </c>
      <c r="N8" s="54">
        <v>0</v>
      </c>
      <c r="O8" s="54">
        <v>6</v>
      </c>
      <c r="P8" s="54">
        <v>0</v>
      </c>
      <c r="Q8" s="54">
        <v>0</v>
      </c>
      <c r="R8" s="54">
        <v>15</v>
      </c>
      <c r="S8" s="54">
        <v>0</v>
      </c>
      <c r="T8" s="54">
        <v>0</v>
      </c>
      <c r="U8" s="54">
        <v>21</v>
      </c>
    </row>
    <row r="9" spans="1:21" ht="14.1" customHeight="1">
      <c r="A9" s="70"/>
      <c r="B9" s="54" t="s">
        <v>15</v>
      </c>
      <c r="C9" s="54"/>
      <c r="D9" s="56">
        <v>176</v>
      </c>
      <c r="E9" s="56">
        <v>279</v>
      </c>
      <c r="F9" s="56">
        <v>114</v>
      </c>
      <c r="G9" s="56">
        <v>224</v>
      </c>
      <c r="H9" s="56">
        <v>292</v>
      </c>
      <c r="I9" s="56">
        <v>98</v>
      </c>
      <c r="J9" s="60">
        <v>400</v>
      </c>
      <c r="K9" s="60">
        <v>571</v>
      </c>
      <c r="L9" s="60">
        <v>212</v>
      </c>
      <c r="M9" s="54">
        <v>172</v>
      </c>
      <c r="N9" s="54">
        <v>273</v>
      </c>
      <c r="O9" s="54">
        <v>114</v>
      </c>
      <c r="P9" s="54">
        <v>212</v>
      </c>
      <c r="Q9" s="54">
        <v>292</v>
      </c>
      <c r="R9" s="54">
        <v>98</v>
      </c>
      <c r="S9" s="54">
        <v>384</v>
      </c>
      <c r="T9" s="54">
        <v>565</v>
      </c>
      <c r="U9" s="54">
        <v>212</v>
      </c>
    </row>
    <row r="10" spans="1:21" ht="29.1" customHeight="1">
      <c r="A10" s="70"/>
      <c r="B10" s="54" t="s">
        <v>151</v>
      </c>
      <c r="C10" s="54"/>
      <c r="D10" s="56">
        <v>27</v>
      </c>
      <c r="E10" s="56">
        <v>402</v>
      </c>
      <c r="F10" s="56">
        <v>296</v>
      </c>
      <c r="G10" s="56">
        <v>12</v>
      </c>
      <c r="H10" s="56">
        <v>252</v>
      </c>
      <c r="I10" s="56">
        <v>323</v>
      </c>
      <c r="J10" s="60">
        <v>39</v>
      </c>
      <c r="K10" s="60">
        <v>654</v>
      </c>
      <c r="L10" s="60">
        <v>619</v>
      </c>
      <c r="M10" s="54">
        <v>24</v>
      </c>
      <c r="N10" s="54">
        <v>387</v>
      </c>
      <c r="O10" s="54">
        <v>296</v>
      </c>
      <c r="P10" s="54">
        <v>12</v>
      </c>
      <c r="Q10" s="54">
        <v>252</v>
      </c>
      <c r="R10" s="54">
        <v>323</v>
      </c>
      <c r="S10" s="54">
        <v>36</v>
      </c>
      <c r="T10" s="54">
        <v>639</v>
      </c>
      <c r="U10" s="54">
        <v>619</v>
      </c>
    </row>
    <row r="11" spans="1:21" ht="14.1" customHeight="1">
      <c r="A11" s="70"/>
      <c r="B11" s="54" t="s">
        <v>17</v>
      </c>
      <c r="C11" s="54" t="s">
        <v>18</v>
      </c>
      <c r="D11" s="53">
        <v>1377</v>
      </c>
      <c r="E11" s="53">
        <v>2296</v>
      </c>
      <c r="F11" s="54">
        <v>766</v>
      </c>
      <c r="G11" s="53">
        <v>1472</v>
      </c>
      <c r="H11" s="53">
        <v>1590</v>
      </c>
      <c r="I11" s="53">
        <v>973</v>
      </c>
      <c r="J11" s="61">
        <v>2849</v>
      </c>
      <c r="K11" s="61">
        <v>3886</v>
      </c>
      <c r="L11" s="61">
        <v>1739</v>
      </c>
      <c r="M11" s="53">
        <v>1334</v>
      </c>
      <c r="N11" s="53">
        <v>2248</v>
      </c>
      <c r="O11" s="54">
        <v>766</v>
      </c>
      <c r="P11" s="53">
        <v>1432</v>
      </c>
      <c r="Q11" s="53">
        <v>1590</v>
      </c>
      <c r="R11" s="54">
        <v>944</v>
      </c>
      <c r="S11" s="53">
        <v>2766</v>
      </c>
      <c r="T11" s="53">
        <v>3838</v>
      </c>
      <c r="U11" s="53">
        <v>1710</v>
      </c>
    </row>
    <row r="12" spans="1:21" ht="14.1" customHeight="1">
      <c r="A12" s="70" t="s">
        <v>19</v>
      </c>
      <c r="B12" s="54" t="s">
        <v>20</v>
      </c>
      <c r="C12" s="54"/>
      <c r="D12" s="56">
        <v>259</v>
      </c>
      <c r="E12" s="56">
        <v>521</v>
      </c>
      <c r="F12" s="56">
        <v>0</v>
      </c>
      <c r="G12" s="56">
        <v>434</v>
      </c>
      <c r="H12" s="56">
        <v>519</v>
      </c>
      <c r="I12" s="56">
        <v>0</v>
      </c>
      <c r="J12" s="60">
        <v>693</v>
      </c>
      <c r="K12" s="60">
        <v>1040</v>
      </c>
      <c r="L12" s="60">
        <v>0</v>
      </c>
      <c r="M12" s="54">
        <v>254</v>
      </c>
      <c r="N12" s="54">
        <v>516</v>
      </c>
      <c r="O12" s="54">
        <v>0</v>
      </c>
      <c r="P12" s="54">
        <v>432</v>
      </c>
      <c r="Q12" s="54">
        <v>519</v>
      </c>
      <c r="R12" s="54">
        <v>0</v>
      </c>
      <c r="S12" s="54">
        <v>686</v>
      </c>
      <c r="T12" s="54">
        <v>1035</v>
      </c>
      <c r="U12" s="54">
        <v>0</v>
      </c>
    </row>
    <row r="13" spans="1:21" ht="29.1" customHeight="1">
      <c r="A13" s="70"/>
      <c r="B13" s="54" t="s">
        <v>136</v>
      </c>
      <c r="C13" s="54"/>
      <c r="D13" s="58">
        <v>966</v>
      </c>
      <c r="E13" s="58">
        <v>1174</v>
      </c>
      <c r="F13" s="56">
        <v>142</v>
      </c>
      <c r="G13" s="58">
        <v>1057</v>
      </c>
      <c r="H13" s="56">
        <v>1060</v>
      </c>
      <c r="I13" s="56">
        <v>690</v>
      </c>
      <c r="J13" s="61">
        <v>2023</v>
      </c>
      <c r="K13" s="61">
        <v>2234</v>
      </c>
      <c r="L13" s="60">
        <v>832</v>
      </c>
      <c r="M13" s="53">
        <v>930</v>
      </c>
      <c r="N13" s="53">
        <v>1149</v>
      </c>
      <c r="O13" s="54">
        <v>133</v>
      </c>
      <c r="P13" s="53">
        <v>1032</v>
      </c>
      <c r="Q13" s="54">
        <v>1024</v>
      </c>
      <c r="R13" s="54">
        <v>630</v>
      </c>
      <c r="S13" s="53">
        <v>1962</v>
      </c>
      <c r="T13" s="53">
        <v>2173</v>
      </c>
      <c r="U13" s="54">
        <v>763</v>
      </c>
    </row>
    <row r="14" spans="1:21" ht="14.1" customHeight="1">
      <c r="A14" s="70"/>
      <c r="B14" s="54" t="s">
        <v>22</v>
      </c>
      <c r="C14" s="54"/>
      <c r="D14" s="58">
        <v>1186</v>
      </c>
      <c r="E14" s="56">
        <v>387</v>
      </c>
      <c r="F14" s="56">
        <v>64</v>
      </c>
      <c r="G14" s="58">
        <v>1463</v>
      </c>
      <c r="H14" s="56">
        <v>790</v>
      </c>
      <c r="I14" s="56">
        <v>581</v>
      </c>
      <c r="J14" s="61">
        <v>2649</v>
      </c>
      <c r="K14" s="61">
        <v>1177</v>
      </c>
      <c r="L14" s="60">
        <v>645</v>
      </c>
      <c r="M14" s="53">
        <v>1126</v>
      </c>
      <c r="N14" s="54">
        <v>387</v>
      </c>
      <c r="O14" s="54">
        <v>61</v>
      </c>
      <c r="P14" s="53">
        <v>1422</v>
      </c>
      <c r="Q14" s="54">
        <v>780</v>
      </c>
      <c r="R14" s="54">
        <v>581</v>
      </c>
      <c r="S14" s="53">
        <v>2548</v>
      </c>
      <c r="T14" s="53">
        <v>1167</v>
      </c>
      <c r="U14" s="54">
        <v>642</v>
      </c>
    </row>
    <row r="15" spans="1:21" ht="14.1" customHeight="1">
      <c r="A15" s="70"/>
      <c r="B15" s="54" t="s">
        <v>17</v>
      </c>
      <c r="C15" s="54" t="s">
        <v>18</v>
      </c>
      <c r="D15" s="53">
        <v>2411</v>
      </c>
      <c r="E15" s="53">
        <v>2082</v>
      </c>
      <c r="F15" s="54">
        <v>206</v>
      </c>
      <c r="G15" s="53">
        <v>2954</v>
      </c>
      <c r="H15" s="53">
        <v>2369</v>
      </c>
      <c r="I15" s="53">
        <v>1271</v>
      </c>
      <c r="J15" s="61">
        <v>5365</v>
      </c>
      <c r="K15" s="61">
        <v>4451</v>
      </c>
      <c r="L15" s="61">
        <v>1477</v>
      </c>
      <c r="M15" s="53">
        <v>2310</v>
      </c>
      <c r="N15" s="53">
        <v>2052</v>
      </c>
      <c r="O15" s="54">
        <v>194</v>
      </c>
      <c r="P15" s="53">
        <v>2886</v>
      </c>
      <c r="Q15" s="53">
        <v>2323</v>
      </c>
      <c r="R15" s="53">
        <v>1211</v>
      </c>
      <c r="S15" s="53">
        <v>5196</v>
      </c>
      <c r="T15" s="53">
        <v>4375</v>
      </c>
      <c r="U15" s="53">
        <v>1405</v>
      </c>
    </row>
    <row r="16" spans="1:21" ht="24.75" customHeight="1">
      <c r="A16" s="70" t="s">
        <v>23</v>
      </c>
      <c r="B16" s="54" t="s">
        <v>24</v>
      </c>
      <c r="C16" s="54"/>
      <c r="D16" s="58">
        <v>1644</v>
      </c>
      <c r="E16" s="58">
        <v>1218</v>
      </c>
      <c r="F16" s="56">
        <v>697</v>
      </c>
      <c r="G16" s="58">
        <v>2061</v>
      </c>
      <c r="H16" s="58">
        <v>1536</v>
      </c>
      <c r="I16" s="58">
        <v>865</v>
      </c>
      <c r="J16" s="61">
        <v>3705</v>
      </c>
      <c r="K16" s="61">
        <v>2754</v>
      </c>
      <c r="L16" s="61">
        <v>1562</v>
      </c>
      <c r="M16" s="53">
        <v>1521</v>
      </c>
      <c r="N16" s="53">
        <v>1158</v>
      </c>
      <c r="O16" s="54">
        <v>656</v>
      </c>
      <c r="P16" s="53">
        <v>1917</v>
      </c>
      <c r="Q16" s="53">
        <v>1455</v>
      </c>
      <c r="R16" s="53">
        <v>800</v>
      </c>
      <c r="S16" s="53">
        <v>3438</v>
      </c>
      <c r="T16" s="53">
        <v>2613</v>
      </c>
      <c r="U16" s="53">
        <v>1456</v>
      </c>
    </row>
    <row r="17" spans="1:21" ht="30">
      <c r="A17" s="70"/>
      <c r="B17" s="54" t="s">
        <v>25</v>
      </c>
      <c r="C17" s="54"/>
      <c r="D17" s="58">
        <v>1652</v>
      </c>
      <c r="E17" s="56">
        <v>1360</v>
      </c>
      <c r="F17" s="56">
        <v>805</v>
      </c>
      <c r="G17" s="58">
        <v>1730</v>
      </c>
      <c r="H17" s="58">
        <v>1801</v>
      </c>
      <c r="I17" s="56">
        <v>1018</v>
      </c>
      <c r="J17" s="61">
        <v>3382</v>
      </c>
      <c r="K17" s="61">
        <v>3161</v>
      </c>
      <c r="L17" s="61">
        <v>1823</v>
      </c>
      <c r="M17" s="53">
        <v>1620</v>
      </c>
      <c r="N17" s="54">
        <v>1357</v>
      </c>
      <c r="O17" s="54">
        <v>797</v>
      </c>
      <c r="P17" s="53">
        <v>1706</v>
      </c>
      <c r="Q17" s="53">
        <v>1796</v>
      </c>
      <c r="R17" s="54">
        <v>990</v>
      </c>
      <c r="S17" s="53">
        <v>3326</v>
      </c>
      <c r="T17" s="53">
        <v>3153</v>
      </c>
      <c r="U17" s="53">
        <v>1787</v>
      </c>
    </row>
    <row r="18" spans="1:21" ht="30">
      <c r="A18" s="70"/>
      <c r="B18" s="54" t="s">
        <v>26</v>
      </c>
      <c r="C18" s="54"/>
      <c r="D18" s="56">
        <v>0</v>
      </c>
      <c r="E18" s="56">
        <v>153</v>
      </c>
      <c r="F18" s="56">
        <v>0</v>
      </c>
      <c r="G18" s="56">
        <v>0</v>
      </c>
      <c r="H18" s="56">
        <v>135</v>
      </c>
      <c r="I18" s="56">
        <v>0</v>
      </c>
      <c r="J18" s="60">
        <v>0</v>
      </c>
      <c r="K18" s="60">
        <v>288</v>
      </c>
      <c r="L18" s="60">
        <v>0</v>
      </c>
      <c r="M18" s="54">
        <v>0</v>
      </c>
      <c r="N18" s="54">
        <v>153</v>
      </c>
      <c r="O18" s="54">
        <v>0</v>
      </c>
      <c r="P18" s="54">
        <v>0</v>
      </c>
      <c r="Q18" s="54">
        <v>135</v>
      </c>
      <c r="R18" s="54">
        <v>0</v>
      </c>
      <c r="S18" s="54">
        <v>0</v>
      </c>
      <c r="T18" s="54">
        <v>288</v>
      </c>
      <c r="U18" s="54">
        <v>0</v>
      </c>
    </row>
    <row r="19" spans="1:21" ht="45">
      <c r="A19" s="70"/>
      <c r="B19" s="54" t="s">
        <v>137</v>
      </c>
      <c r="C19" s="54"/>
      <c r="D19" s="56">
        <v>765</v>
      </c>
      <c r="E19" s="56">
        <v>465</v>
      </c>
      <c r="F19" s="56">
        <v>168</v>
      </c>
      <c r="G19" s="58">
        <v>1029</v>
      </c>
      <c r="H19" s="56">
        <v>519</v>
      </c>
      <c r="I19" s="56">
        <v>144</v>
      </c>
      <c r="J19" s="61">
        <v>1794</v>
      </c>
      <c r="K19" s="60">
        <v>984</v>
      </c>
      <c r="L19" s="60">
        <v>312</v>
      </c>
      <c r="M19" s="54">
        <v>741</v>
      </c>
      <c r="N19" s="54">
        <v>465</v>
      </c>
      <c r="O19" s="54">
        <v>168</v>
      </c>
      <c r="P19" s="53">
        <v>1017</v>
      </c>
      <c r="Q19" s="54">
        <v>519</v>
      </c>
      <c r="R19" s="54">
        <v>141</v>
      </c>
      <c r="S19" s="53">
        <v>1758</v>
      </c>
      <c r="T19" s="54">
        <v>984</v>
      </c>
      <c r="U19" s="54">
        <v>309</v>
      </c>
    </row>
    <row r="20" spans="1:21">
      <c r="A20" s="70"/>
      <c r="B20" s="54" t="s">
        <v>28</v>
      </c>
      <c r="C20" s="54"/>
      <c r="D20" s="56">
        <v>840</v>
      </c>
      <c r="E20" s="58">
        <v>1182</v>
      </c>
      <c r="F20" s="56">
        <v>482</v>
      </c>
      <c r="G20" s="56">
        <v>1062</v>
      </c>
      <c r="H20" s="58">
        <v>1905</v>
      </c>
      <c r="I20" s="56">
        <v>562</v>
      </c>
      <c r="J20" s="61">
        <v>1902</v>
      </c>
      <c r="K20" s="61">
        <v>3087</v>
      </c>
      <c r="L20" s="61">
        <v>1044</v>
      </c>
      <c r="M20" s="54">
        <v>819</v>
      </c>
      <c r="N20" s="53">
        <v>1137</v>
      </c>
      <c r="O20" s="54">
        <v>458</v>
      </c>
      <c r="P20" s="54">
        <v>1053</v>
      </c>
      <c r="Q20" s="53">
        <v>1863</v>
      </c>
      <c r="R20" s="54">
        <v>526</v>
      </c>
      <c r="S20" s="53">
        <v>1872</v>
      </c>
      <c r="T20" s="53">
        <v>3000</v>
      </c>
      <c r="U20" s="53">
        <v>984</v>
      </c>
    </row>
    <row r="21" spans="1:21" ht="45">
      <c r="A21" s="70"/>
      <c r="B21" s="54" t="s">
        <v>138</v>
      </c>
      <c r="C21" s="54"/>
      <c r="D21" s="56">
        <v>47</v>
      </c>
      <c r="E21" s="58">
        <v>2495</v>
      </c>
      <c r="F21" s="56">
        <v>458</v>
      </c>
      <c r="G21" s="56">
        <v>73</v>
      </c>
      <c r="H21" s="58">
        <v>3265</v>
      </c>
      <c r="I21" s="56">
        <v>383</v>
      </c>
      <c r="J21" s="60">
        <v>120</v>
      </c>
      <c r="K21" s="61">
        <v>5760</v>
      </c>
      <c r="L21" s="60">
        <v>841</v>
      </c>
      <c r="M21" s="54">
        <v>44</v>
      </c>
      <c r="N21" s="53">
        <v>2456</v>
      </c>
      <c r="O21" s="54">
        <v>452</v>
      </c>
      <c r="P21" s="54">
        <v>63</v>
      </c>
      <c r="Q21" s="53">
        <v>3219</v>
      </c>
      <c r="R21" s="54">
        <v>375</v>
      </c>
      <c r="S21" s="54">
        <v>107</v>
      </c>
      <c r="T21" s="53">
        <v>5675</v>
      </c>
      <c r="U21" s="54">
        <v>827</v>
      </c>
    </row>
    <row r="22" spans="1:21" ht="45">
      <c r="A22" s="70"/>
      <c r="B22" s="54" t="s">
        <v>139</v>
      </c>
      <c r="C22" s="54"/>
      <c r="D22" s="58">
        <v>1221</v>
      </c>
      <c r="E22" s="58">
        <v>1101</v>
      </c>
      <c r="F22" s="56">
        <v>565</v>
      </c>
      <c r="G22" s="58">
        <v>1677</v>
      </c>
      <c r="H22" s="58">
        <v>1200</v>
      </c>
      <c r="I22" s="56">
        <v>695</v>
      </c>
      <c r="J22" s="61">
        <v>2898</v>
      </c>
      <c r="K22" s="61">
        <v>2301</v>
      </c>
      <c r="L22" s="61">
        <v>1260</v>
      </c>
      <c r="M22" s="53">
        <v>1185</v>
      </c>
      <c r="N22" s="53">
        <v>1083</v>
      </c>
      <c r="O22" s="54">
        <v>529</v>
      </c>
      <c r="P22" s="53">
        <v>1629</v>
      </c>
      <c r="Q22" s="53">
        <v>1185</v>
      </c>
      <c r="R22" s="54">
        <v>643</v>
      </c>
      <c r="S22" s="53">
        <v>2814</v>
      </c>
      <c r="T22" s="53">
        <v>2268</v>
      </c>
      <c r="U22" s="53">
        <v>1172</v>
      </c>
    </row>
    <row r="23" spans="1:21" ht="45">
      <c r="A23" s="70"/>
      <c r="B23" s="54" t="s">
        <v>140</v>
      </c>
      <c r="C23" s="54"/>
      <c r="D23" s="56">
        <v>0</v>
      </c>
      <c r="E23" s="58">
        <v>2817</v>
      </c>
      <c r="F23" s="56">
        <v>374</v>
      </c>
      <c r="G23" s="56">
        <v>0</v>
      </c>
      <c r="H23" s="58">
        <v>3990</v>
      </c>
      <c r="I23" s="56">
        <v>509</v>
      </c>
      <c r="J23" s="60">
        <v>0</v>
      </c>
      <c r="K23" s="61">
        <v>6807</v>
      </c>
      <c r="L23" s="60">
        <v>883</v>
      </c>
      <c r="M23" s="54">
        <v>0</v>
      </c>
      <c r="N23" s="53">
        <v>2790</v>
      </c>
      <c r="O23" s="54">
        <v>362</v>
      </c>
      <c r="P23" s="54">
        <v>0</v>
      </c>
      <c r="Q23" s="53">
        <v>3963</v>
      </c>
      <c r="R23" s="54">
        <v>467</v>
      </c>
      <c r="S23" s="54">
        <v>0</v>
      </c>
      <c r="T23" s="53">
        <v>6753</v>
      </c>
      <c r="U23" s="54">
        <v>829</v>
      </c>
    </row>
    <row r="24" spans="1:21">
      <c r="A24" s="70"/>
      <c r="B24" s="54" t="s">
        <v>17</v>
      </c>
      <c r="C24" s="54" t="s">
        <v>18</v>
      </c>
      <c r="D24" s="53">
        <v>6169</v>
      </c>
      <c r="E24" s="53">
        <v>10791</v>
      </c>
      <c r="F24" s="53">
        <v>3549</v>
      </c>
      <c r="G24" s="53">
        <v>7632</v>
      </c>
      <c r="H24" s="53">
        <v>14351</v>
      </c>
      <c r="I24" s="53">
        <v>4176</v>
      </c>
      <c r="J24" s="61">
        <v>13801</v>
      </c>
      <c r="K24" s="61">
        <v>25142</v>
      </c>
      <c r="L24" s="61">
        <v>7725</v>
      </c>
      <c r="M24" s="53">
        <v>5930</v>
      </c>
      <c r="N24" s="53">
        <v>10599</v>
      </c>
      <c r="O24" s="53">
        <v>3422</v>
      </c>
      <c r="P24" s="53">
        <v>7385</v>
      </c>
      <c r="Q24" s="53">
        <v>14135</v>
      </c>
      <c r="R24" s="53">
        <v>3942</v>
      </c>
      <c r="S24" s="53">
        <v>13315</v>
      </c>
      <c r="T24" s="53">
        <v>24734</v>
      </c>
      <c r="U24" s="53">
        <v>7364</v>
      </c>
    </row>
    <row r="25" spans="1:21" ht="30">
      <c r="A25" s="70" t="s">
        <v>32</v>
      </c>
      <c r="B25" s="54" t="s">
        <v>33</v>
      </c>
      <c r="C25" s="54"/>
      <c r="D25" s="58">
        <v>921</v>
      </c>
      <c r="E25" s="56">
        <v>634</v>
      </c>
      <c r="F25" s="56">
        <v>84</v>
      </c>
      <c r="G25" s="58">
        <v>805</v>
      </c>
      <c r="H25" s="56">
        <v>386</v>
      </c>
      <c r="I25" s="56">
        <v>265</v>
      </c>
      <c r="J25" s="61">
        <v>1726</v>
      </c>
      <c r="K25" s="60">
        <v>1020</v>
      </c>
      <c r="L25" s="60">
        <v>349</v>
      </c>
      <c r="M25" s="53">
        <v>868</v>
      </c>
      <c r="N25" s="54">
        <v>619</v>
      </c>
      <c r="O25" s="54">
        <v>81</v>
      </c>
      <c r="P25" s="53">
        <v>755</v>
      </c>
      <c r="Q25" s="54">
        <v>377</v>
      </c>
      <c r="R25" s="54">
        <v>256</v>
      </c>
      <c r="S25" s="53">
        <v>1623</v>
      </c>
      <c r="T25" s="54">
        <v>996</v>
      </c>
      <c r="U25" s="54">
        <v>337</v>
      </c>
    </row>
    <row r="26" spans="1:21" ht="45">
      <c r="A26" s="70"/>
      <c r="B26" s="54" t="s">
        <v>141</v>
      </c>
      <c r="C26" s="54"/>
      <c r="D26" s="56">
        <v>138</v>
      </c>
      <c r="E26" s="56">
        <v>162</v>
      </c>
      <c r="F26" s="56">
        <v>94</v>
      </c>
      <c r="G26" s="56">
        <v>108</v>
      </c>
      <c r="H26" s="56">
        <v>383</v>
      </c>
      <c r="I26" s="56">
        <v>613</v>
      </c>
      <c r="J26" s="60">
        <v>246</v>
      </c>
      <c r="K26" s="60">
        <v>545</v>
      </c>
      <c r="L26" s="60">
        <v>707</v>
      </c>
      <c r="M26" s="54">
        <v>136</v>
      </c>
      <c r="N26" s="54">
        <v>154</v>
      </c>
      <c r="O26" s="54">
        <v>89</v>
      </c>
      <c r="P26" s="54">
        <v>107</v>
      </c>
      <c r="Q26" s="54">
        <v>380</v>
      </c>
      <c r="R26" s="54">
        <v>574</v>
      </c>
      <c r="S26" s="54">
        <v>243</v>
      </c>
      <c r="T26" s="54">
        <v>534</v>
      </c>
      <c r="U26" s="54">
        <v>663</v>
      </c>
    </row>
    <row r="27" spans="1:21">
      <c r="A27" s="70"/>
      <c r="B27" s="54" t="s">
        <v>17</v>
      </c>
      <c r="C27" s="54" t="s">
        <v>18</v>
      </c>
      <c r="D27" s="53">
        <v>1059</v>
      </c>
      <c r="E27" s="54">
        <v>796</v>
      </c>
      <c r="F27" s="54">
        <v>178</v>
      </c>
      <c r="G27" s="53">
        <v>913</v>
      </c>
      <c r="H27" s="54">
        <v>769</v>
      </c>
      <c r="I27" s="54">
        <v>878</v>
      </c>
      <c r="J27" s="61">
        <v>1972</v>
      </c>
      <c r="K27" s="61">
        <v>1565</v>
      </c>
      <c r="L27" s="46">
        <v>1056</v>
      </c>
      <c r="M27" s="53">
        <v>1004</v>
      </c>
      <c r="N27" s="54">
        <v>773</v>
      </c>
      <c r="O27" s="54">
        <v>170</v>
      </c>
      <c r="P27" s="53">
        <v>862</v>
      </c>
      <c r="Q27" s="54">
        <v>757</v>
      </c>
      <c r="R27" s="54">
        <v>830</v>
      </c>
      <c r="S27" s="53">
        <v>1866</v>
      </c>
      <c r="T27" s="53">
        <v>1530</v>
      </c>
      <c r="U27" s="54">
        <v>1000</v>
      </c>
    </row>
    <row r="28" spans="1:21" ht="45">
      <c r="A28" s="70" t="s">
        <v>35</v>
      </c>
      <c r="B28" s="54" t="s">
        <v>36</v>
      </c>
      <c r="C28" s="54"/>
      <c r="D28" s="56">
        <v>0</v>
      </c>
      <c r="E28" s="56">
        <v>51</v>
      </c>
      <c r="F28" s="56">
        <v>911</v>
      </c>
      <c r="G28" s="56">
        <v>0</v>
      </c>
      <c r="H28" s="56">
        <v>45</v>
      </c>
      <c r="I28" s="56">
        <v>481</v>
      </c>
      <c r="J28" s="60">
        <v>0</v>
      </c>
      <c r="K28" s="60">
        <v>96</v>
      </c>
      <c r="L28" s="61">
        <v>1392</v>
      </c>
      <c r="M28" s="54">
        <v>0</v>
      </c>
      <c r="N28" s="54">
        <v>51</v>
      </c>
      <c r="O28" s="54">
        <v>887</v>
      </c>
      <c r="P28" s="54">
        <v>0</v>
      </c>
      <c r="Q28" s="54">
        <v>45</v>
      </c>
      <c r="R28" s="54">
        <v>478</v>
      </c>
      <c r="S28" s="54">
        <v>0</v>
      </c>
      <c r="T28" s="54">
        <v>96</v>
      </c>
      <c r="U28" s="53">
        <v>1365</v>
      </c>
    </row>
    <row r="29" spans="1:21" ht="30">
      <c r="A29" s="70"/>
      <c r="B29" s="54" t="s">
        <v>37</v>
      </c>
      <c r="C29" s="54"/>
      <c r="D29" s="56">
        <v>391</v>
      </c>
      <c r="E29" s="56">
        <v>699</v>
      </c>
      <c r="F29" s="56">
        <v>975</v>
      </c>
      <c r="G29" s="56">
        <v>280</v>
      </c>
      <c r="H29" s="56">
        <v>473</v>
      </c>
      <c r="I29" s="56">
        <v>273</v>
      </c>
      <c r="J29" s="60">
        <v>671</v>
      </c>
      <c r="K29" s="60">
        <v>1172</v>
      </c>
      <c r="L29" s="61">
        <v>1248</v>
      </c>
      <c r="M29" s="54">
        <v>381</v>
      </c>
      <c r="N29" s="54">
        <v>678</v>
      </c>
      <c r="O29" s="54">
        <v>966</v>
      </c>
      <c r="P29" s="54">
        <v>280</v>
      </c>
      <c r="Q29" s="54">
        <v>464</v>
      </c>
      <c r="R29" s="54">
        <v>270</v>
      </c>
      <c r="S29" s="54">
        <v>661</v>
      </c>
      <c r="T29" s="54">
        <v>1142</v>
      </c>
      <c r="U29" s="53">
        <v>1236</v>
      </c>
    </row>
    <row r="30" spans="1:21" ht="60">
      <c r="A30" s="70"/>
      <c r="B30" s="54" t="s">
        <v>38</v>
      </c>
      <c r="C30" s="54"/>
      <c r="D30" s="56">
        <v>69</v>
      </c>
      <c r="E30" s="58">
        <v>1349</v>
      </c>
      <c r="F30" s="56">
        <v>269</v>
      </c>
      <c r="G30" s="56">
        <v>54</v>
      </c>
      <c r="H30" s="56">
        <v>936</v>
      </c>
      <c r="I30" s="56">
        <v>93</v>
      </c>
      <c r="J30" s="60">
        <v>123</v>
      </c>
      <c r="K30" s="61">
        <v>2285</v>
      </c>
      <c r="L30" s="60">
        <v>362</v>
      </c>
      <c r="M30" s="54">
        <v>69</v>
      </c>
      <c r="N30" s="53">
        <v>1336</v>
      </c>
      <c r="O30" s="54">
        <v>260</v>
      </c>
      <c r="P30" s="54">
        <v>54</v>
      </c>
      <c r="Q30" s="54">
        <v>914</v>
      </c>
      <c r="R30" s="54">
        <v>93</v>
      </c>
      <c r="S30" s="54">
        <v>123</v>
      </c>
      <c r="T30" s="53">
        <v>2250</v>
      </c>
      <c r="U30" s="54">
        <v>353</v>
      </c>
    </row>
    <row r="31" spans="1:21">
      <c r="A31" s="70"/>
      <c r="B31" s="54" t="s">
        <v>17</v>
      </c>
      <c r="C31" s="54" t="s">
        <v>18</v>
      </c>
      <c r="D31" s="54">
        <v>460</v>
      </c>
      <c r="E31" s="53">
        <v>2099</v>
      </c>
      <c r="F31" s="53">
        <v>2155</v>
      </c>
      <c r="G31" s="54">
        <v>334</v>
      </c>
      <c r="H31" s="53">
        <v>1454</v>
      </c>
      <c r="I31" s="54">
        <v>847</v>
      </c>
      <c r="J31" s="60">
        <v>794</v>
      </c>
      <c r="K31" s="61">
        <v>3553</v>
      </c>
      <c r="L31" s="61">
        <v>3002</v>
      </c>
      <c r="M31" s="54">
        <v>450</v>
      </c>
      <c r="N31" s="53">
        <v>2065</v>
      </c>
      <c r="O31" s="53">
        <v>2113</v>
      </c>
      <c r="P31" s="54">
        <v>334</v>
      </c>
      <c r="Q31" s="53">
        <v>1423</v>
      </c>
      <c r="R31" s="54">
        <v>841</v>
      </c>
      <c r="S31" s="54">
        <v>784</v>
      </c>
      <c r="T31" s="53">
        <v>3488</v>
      </c>
      <c r="U31" s="53">
        <v>2954</v>
      </c>
    </row>
    <row r="32" spans="1:21" ht="45">
      <c r="A32" s="70" t="s">
        <v>39</v>
      </c>
      <c r="B32" s="54" t="s">
        <v>40</v>
      </c>
      <c r="C32" s="54"/>
      <c r="D32" s="56">
        <v>624</v>
      </c>
      <c r="E32" s="58">
        <v>1653</v>
      </c>
      <c r="F32" s="56">
        <v>234</v>
      </c>
      <c r="G32" s="56">
        <v>351</v>
      </c>
      <c r="H32" s="58">
        <v>824</v>
      </c>
      <c r="I32" s="56">
        <v>360</v>
      </c>
      <c r="J32" s="61">
        <v>975</v>
      </c>
      <c r="K32" s="61">
        <v>2477</v>
      </c>
      <c r="L32" s="60">
        <v>594</v>
      </c>
      <c r="M32" s="54">
        <v>615</v>
      </c>
      <c r="N32" s="53">
        <v>1639</v>
      </c>
      <c r="O32" s="54">
        <v>234</v>
      </c>
      <c r="P32" s="54">
        <v>345</v>
      </c>
      <c r="Q32" s="53">
        <v>818</v>
      </c>
      <c r="R32" s="54">
        <v>357</v>
      </c>
      <c r="S32" s="53">
        <v>960</v>
      </c>
      <c r="T32" s="53">
        <v>2457</v>
      </c>
      <c r="U32" s="54">
        <v>591</v>
      </c>
    </row>
    <row r="33" spans="1:21" ht="30">
      <c r="A33" s="70"/>
      <c r="B33" s="54" t="s">
        <v>41</v>
      </c>
      <c r="C33" s="54"/>
      <c r="D33" s="56">
        <v>177</v>
      </c>
      <c r="E33" s="56">
        <v>609</v>
      </c>
      <c r="F33" s="56">
        <v>100</v>
      </c>
      <c r="G33" s="56">
        <v>87</v>
      </c>
      <c r="H33" s="56">
        <v>333</v>
      </c>
      <c r="I33" s="56">
        <v>146</v>
      </c>
      <c r="J33" s="60">
        <v>264</v>
      </c>
      <c r="K33" s="60">
        <v>942</v>
      </c>
      <c r="L33" s="60">
        <v>246</v>
      </c>
      <c r="M33" s="54">
        <v>176</v>
      </c>
      <c r="N33" s="54">
        <v>606</v>
      </c>
      <c r="O33" s="54">
        <v>97</v>
      </c>
      <c r="P33" s="54">
        <v>87</v>
      </c>
      <c r="Q33" s="54">
        <v>333</v>
      </c>
      <c r="R33" s="54">
        <v>146</v>
      </c>
      <c r="S33" s="54">
        <v>263</v>
      </c>
      <c r="T33" s="54">
        <v>939</v>
      </c>
      <c r="U33" s="54">
        <v>243</v>
      </c>
    </row>
    <row r="34" spans="1:21" ht="60">
      <c r="A34" s="70"/>
      <c r="B34" s="54" t="s">
        <v>42</v>
      </c>
      <c r="C34" s="54"/>
      <c r="D34" s="56">
        <v>111</v>
      </c>
      <c r="E34" s="56">
        <v>420</v>
      </c>
      <c r="F34" s="56">
        <v>150</v>
      </c>
      <c r="G34" s="56">
        <v>66</v>
      </c>
      <c r="H34" s="56">
        <v>265</v>
      </c>
      <c r="I34" s="56">
        <v>420</v>
      </c>
      <c r="J34" s="60">
        <v>177</v>
      </c>
      <c r="K34" s="60">
        <v>685</v>
      </c>
      <c r="L34" s="60">
        <v>570</v>
      </c>
      <c r="M34" s="54">
        <v>108</v>
      </c>
      <c r="N34" s="54">
        <v>417</v>
      </c>
      <c r="O34" s="54">
        <v>129</v>
      </c>
      <c r="P34" s="54">
        <v>66</v>
      </c>
      <c r="Q34" s="54">
        <v>265</v>
      </c>
      <c r="R34" s="54">
        <v>396</v>
      </c>
      <c r="S34" s="54">
        <v>174</v>
      </c>
      <c r="T34" s="54">
        <v>682</v>
      </c>
      <c r="U34" s="54">
        <v>525</v>
      </c>
    </row>
    <row r="35" spans="1:21" ht="60">
      <c r="A35" s="70"/>
      <c r="B35" s="54" t="s">
        <v>43</v>
      </c>
      <c r="C35" s="54"/>
      <c r="D35" s="56">
        <v>392</v>
      </c>
      <c r="E35" s="58">
        <v>993</v>
      </c>
      <c r="F35" s="56">
        <v>306</v>
      </c>
      <c r="G35" s="56">
        <v>322</v>
      </c>
      <c r="H35" s="56">
        <v>429</v>
      </c>
      <c r="I35" s="56">
        <v>753</v>
      </c>
      <c r="J35" s="60">
        <v>714</v>
      </c>
      <c r="K35" s="61">
        <v>1422</v>
      </c>
      <c r="L35" s="60">
        <v>1059</v>
      </c>
      <c r="M35" s="54">
        <v>368</v>
      </c>
      <c r="N35" s="53">
        <v>987</v>
      </c>
      <c r="O35" s="54">
        <v>300</v>
      </c>
      <c r="P35" s="54">
        <v>305</v>
      </c>
      <c r="Q35" s="54">
        <v>423</v>
      </c>
      <c r="R35" s="54">
        <v>698</v>
      </c>
      <c r="S35" s="54">
        <v>673</v>
      </c>
      <c r="T35" s="53">
        <v>1410</v>
      </c>
      <c r="U35" s="54">
        <v>998</v>
      </c>
    </row>
    <row r="36" spans="1:21" ht="30">
      <c r="A36" s="70"/>
      <c r="B36" s="54" t="s">
        <v>44</v>
      </c>
      <c r="C36" s="54"/>
      <c r="D36" s="58">
        <v>2441</v>
      </c>
      <c r="E36" s="58">
        <v>2539</v>
      </c>
      <c r="F36" s="56">
        <v>526</v>
      </c>
      <c r="G36" s="56">
        <v>875</v>
      </c>
      <c r="H36" s="56">
        <v>930</v>
      </c>
      <c r="I36" s="56">
        <v>823</v>
      </c>
      <c r="J36" s="61">
        <v>3316</v>
      </c>
      <c r="K36" s="61">
        <v>3469</v>
      </c>
      <c r="L36" s="61">
        <v>1349</v>
      </c>
      <c r="M36" s="53">
        <v>2265</v>
      </c>
      <c r="N36" s="53">
        <v>2458</v>
      </c>
      <c r="O36" s="54">
        <v>517</v>
      </c>
      <c r="P36" s="54">
        <v>811</v>
      </c>
      <c r="Q36" s="54">
        <v>885</v>
      </c>
      <c r="R36" s="54">
        <v>814</v>
      </c>
      <c r="S36" s="53">
        <v>3076</v>
      </c>
      <c r="T36" s="53">
        <v>3343</v>
      </c>
      <c r="U36" s="53">
        <v>1331</v>
      </c>
    </row>
    <row r="37" spans="1:21" ht="45">
      <c r="A37" s="70"/>
      <c r="B37" s="54" t="s">
        <v>45</v>
      </c>
      <c r="C37" s="54"/>
      <c r="D37" s="56">
        <v>817</v>
      </c>
      <c r="E37" s="58">
        <v>1722</v>
      </c>
      <c r="F37" s="56">
        <v>307</v>
      </c>
      <c r="G37" s="56">
        <v>220</v>
      </c>
      <c r="H37" s="56">
        <v>406</v>
      </c>
      <c r="I37" s="56">
        <v>466</v>
      </c>
      <c r="J37" s="61">
        <v>1037</v>
      </c>
      <c r="K37" s="61">
        <v>2128</v>
      </c>
      <c r="L37" s="60">
        <v>773</v>
      </c>
      <c r="M37" s="54">
        <v>795</v>
      </c>
      <c r="N37" s="53">
        <v>1641</v>
      </c>
      <c r="O37" s="54">
        <v>298</v>
      </c>
      <c r="P37" s="54">
        <v>220</v>
      </c>
      <c r="Q37" s="54">
        <v>397</v>
      </c>
      <c r="R37" s="54">
        <v>466</v>
      </c>
      <c r="S37" s="53">
        <v>1015</v>
      </c>
      <c r="T37" s="53">
        <v>2038</v>
      </c>
      <c r="U37" s="54">
        <v>764</v>
      </c>
    </row>
    <row r="38" spans="1:21" ht="30">
      <c r="A38" s="70"/>
      <c r="B38" s="54" t="s">
        <v>46</v>
      </c>
      <c r="C38" s="54"/>
      <c r="D38" s="56">
        <v>0</v>
      </c>
      <c r="E38" s="56">
        <v>48</v>
      </c>
      <c r="F38" s="56">
        <v>173</v>
      </c>
      <c r="G38" s="56">
        <v>0</v>
      </c>
      <c r="H38" s="56">
        <v>141</v>
      </c>
      <c r="I38" s="56">
        <v>566</v>
      </c>
      <c r="J38" s="60">
        <v>0</v>
      </c>
      <c r="K38" s="60">
        <v>189</v>
      </c>
      <c r="L38" s="60">
        <v>739</v>
      </c>
      <c r="M38" s="54">
        <v>0</v>
      </c>
      <c r="N38" s="54">
        <v>48</v>
      </c>
      <c r="O38" s="54">
        <v>162</v>
      </c>
      <c r="P38" s="54">
        <v>0</v>
      </c>
      <c r="Q38" s="54">
        <v>141</v>
      </c>
      <c r="R38" s="54">
        <v>530</v>
      </c>
      <c r="S38" s="54">
        <v>0</v>
      </c>
      <c r="T38" s="54">
        <v>189</v>
      </c>
      <c r="U38" s="54">
        <v>692</v>
      </c>
    </row>
    <row r="39" spans="1:21" ht="45">
      <c r="A39" s="70"/>
      <c r="B39" s="54" t="s">
        <v>47</v>
      </c>
      <c r="C39" s="54"/>
      <c r="D39" s="56">
        <v>84</v>
      </c>
      <c r="E39" s="56">
        <v>547</v>
      </c>
      <c r="F39" s="56">
        <v>291</v>
      </c>
      <c r="G39" s="56">
        <v>67</v>
      </c>
      <c r="H39" s="56">
        <v>364</v>
      </c>
      <c r="I39" s="56">
        <v>623</v>
      </c>
      <c r="J39" s="60">
        <v>151</v>
      </c>
      <c r="K39" s="61">
        <v>911</v>
      </c>
      <c r="L39" s="60">
        <v>914</v>
      </c>
      <c r="M39" s="54">
        <v>83</v>
      </c>
      <c r="N39" s="54">
        <v>523</v>
      </c>
      <c r="O39" s="54">
        <v>285</v>
      </c>
      <c r="P39" s="54">
        <v>67</v>
      </c>
      <c r="Q39" s="54">
        <v>352</v>
      </c>
      <c r="R39" s="54">
        <v>563</v>
      </c>
      <c r="S39" s="54">
        <v>150</v>
      </c>
      <c r="T39" s="53">
        <v>875</v>
      </c>
      <c r="U39" s="54">
        <v>848</v>
      </c>
    </row>
    <row r="40" spans="1:21" ht="30">
      <c r="A40" s="70"/>
      <c r="B40" s="54" t="s">
        <v>48</v>
      </c>
      <c r="C40" s="54"/>
      <c r="D40" s="58">
        <v>921</v>
      </c>
      <c r="E40" s="56">
        <v>352</v>
      </c>
      <c r="F40" s="56">
        <v>10</v>
      </c>
      <c r="G40" s="56">
        <v>373</v>
      </c>
      <c r="H40" s="56">
        <v>317</v>
      </c>
      <c r="I40" s="56">
        <v>6</v>
      </c>
      <c r="J40" s="61">
        <v>1294</v>
      </c>
      <c r="K40" s="60">
        <v>669</v>
      </c>
      <c r="L40" s="60">
        <v>16</v>
      </c>
      <c r="M40" s="53">
        <v>902</v>
      </c>
      <c r="N40" s="54">
        <v>342</v>
      </c>
      <c r="O40" s="54">
        <v>10</v>
      </c>
      <c r="P40" s="54">
        <v>371</v>
      </c>
      <c r="Q40" s="54">
        <v>287</v>
      </c>
      <c r="R40" s="54">
        <v>6</v>
      </c>
      <c r="S40" s="53">
        <v>1273</v>
      </c>
      <c r="T40" s="54">
        <v>629</v>
      </c>
      <c r="U40" s="54">
        <v>16</v>
      </c>
    </row>
    <row r="41" spans="1:21">
      <c r="A41" s="70"/>
      <c r="B41" s="54" t="s">
        <v>17</v>
      </c>
      <c r="C41" s="54" t="s">
        <v>18</v>
      </c>
      <c r="D41" s="53">
        <v>5567</v>
      </c>
      <c r="E41" s="53">
        <v>8883</v>
      </c>
      <c r="F41" s="53">
        <v>2097</v>
      </c>
      <c r="G41" s="53">
        <v>2361</v>
      </c>
      <c r="H41" s="53">
        <v>4009</v>
      </c>
      <c r="I41" s="53">
        <v>4163</v>
      </c>
      <c r="J41" s="61">
        <v>7928</v>
      </c>
      <c r="K41" s="61">
        <v>12892</v>
      </c>
      <c r="L41" s="61">
        <v>6260</v>
      </c>
      <c r="M41" s="53">
        <v>5312</v>
      </c>
      <c r="N41" s="53">
        <v>8661</v>
      </c>
      <c r="O41" s="53">
        <v>2032</v>
      </c>
      <c r="P41" s="53">
        <v>2272</v>
      </c>
      <c r="Q41" s="53">
        <v>3901</v>
      </c>
      <c r="R41" s="53">
        <v>3976</v>
      </c>
      <c r="S41" s="53">
        <v>7584</v>
      </c>
      <c r="T41" s="53">
        <v>12562</v>
      </c>
      <c r="U41" s="53">
        <v>6008</v>
      </c>
    </row>
    <row r="42" spans="1:21">
      <c r="A42" s="70" t="s">
        <v>49</v>
      </c>
      <c r="B42" s="54" t="s">
        <v>50</v>
      </c>
      <c r="C42" s="54"/>
      <c r="D42" s="56">
        <v>528</v>
      </c>
      <c r="E42" s="56">
        <v>803</v>
      </c>
      <c r="F42" s="56">
        <v>113</v>
      </c>
      <c r="G42" s="56">
        <v>195</v>
      </c>
      <c r="H42" s="56">
        <v>221</v>
      </c>
      <c r="I42" s="56">
        <v>458</v>
      </c>
      <c r="J42" s="61">
        <v>723</v>
      </c>
      <c r="K42" s="60">
        <v>1024</v>
      </c>
      <c r="L42" s="60">
        <v>571</v>
      </c>
      <c r="M42" s="54">
        <v>513</v>
      </c>
      <c r="N42" s="54">
        <v>791</v>
      </c>
      <c r="O42" s="54">
        <v>95</v>
      </c>
      <c r="P42" s="54">
        <v>195</v>
      </c>
      <c r="Q42" s="54">
        <v>221</v>
      </c>
      <c r="R42" s="54">
        <v>425</v>
      </c>
      <c r="S42" s="53">
        <v>708</v>
      </c>
      <c r="T42" s="54">
        <v>1012</v>
      </c>
      <c r="U42" s="54">
        <v>520</v>
      </c>
    </row>
    <row r="43" spans="1:21">
      <c r="A43" s="70"/>
      <c r="B43" s="54" t="s">
        <v>51</v>
      </c>
      <c r="C43" s="54"/>
      <c r="D43" s="56">
        <v>606</v>
      </c>
      <c r="E43" s="56">
        <v>564</v>
      </c>
      <c r="F43" s="56">
        <v>35</v>
      </c>
      <c r="G43" s="56">
        <v>362</v>
      </c>
      <c r="H43" s="56">
        <v>219</v>
      </c>
      <c r="I43" s="56">
        <v>74</v>
      </c>
      <c r="J43" s="60">
        <v>968</v>
      </c>
      <c r="K43" s="60">
        <v>783</v>
      </c>
      <c r="L43" s="60">
        <v>109</v>
      </c>
      <c r="M43" s="54">
        <v>563</v>
      </c>
      <c r="N43" s="54">
        <v>543</v>
      </c>
      <c r="O43" s="54">
        <v>35</v>
      </c>
      <c r="P43" s="54">
        <v>336</v>
      </c>
      <c r="Q43" s="54">
        <v>210</v>
      </c>
      <c r="R43" s="54">
        <v>74</v>
      </c>
      <c r="S43" s="54">
        <v>899</v>
      </c>
      <c r="T43" s="54">
        <v>753</v>
      </c>
      <c r="U43" s="54">
        <v>109</v>
      </c>
    </row>
    <row r="44" spans="1:21">
      <c r="A44" s="70"/>
      <c r="B44" s="54" t="s">
        <v>52</v>
      </c>
      <c r="C44" s="54"/>
      <c r="D44" s="56">
        <v>790</v>
      </c>
      <c r="E44" s="56">
        <v>174</v>
      </c>
      <c r="F44" s="56">
        <v>0</v>
      </c>
      <c r="G44" s="58">
        <v>997</v>
      </c>
      <c r="H44" s="56">
        <v>637</v>
      </c>
      <c r="I44" s="56">
        <v>20</v>
      </c>
      <c r="J44" s="61">
        <v>1787</v>
      </c>
      <c r="K44" s="60">
        <v>811</v>
      </c>
      <c r="L44" s="60">
        <v>20</v>
      </c>
      <c r="M44" s="54">
        <v>769</v>
      </c>
      <c r="N44" s="54">
        <v>168</v>
      </c>
      <c r="O44" s="54">
        <v>0</v>
      </c>
      <c r="P44" s="53">
        <v>980</v>
      </c>
      <c r="Q44" s="54">
        <v>637</v>
      </c>
      <c r="R44" s="54">
        <v>20</v>
      </c>
      <c r="S44" s="53">
        <v>1749</v>
      </c>
      <c r="T44" s="54">
        <v>805</v>
      </c>
      <c r="U44" s="54">
        <v>20</v>
      </c>
    </row>
    <row r="45" spans="1:21">
      <c r="A45" s="70"/>
      <c r="B45" s="54" t="s">
        <v>53</v>
      </c>
      <c r="C45" s="54"/>
      <c r="D45" s="56">
        <v>492</v>
      </c>
      <c r="E45" s="56">
        <v>183</v>
      </c>
      <c r="F45" s="56">
        <v>0</v>
      </c>
      <c r="G45" s="56">
        <v>684</v>
      </c>
      <c r="H45" s="56">
        <v>552</v>
      </c>
      <c r="I45" s="56">
        <v>2</v>
      </c>
      <c r="J45" s="61">
        <v>1176</v>
      </c>
      <c r="K45" s="60">
        <v>735</v>
      </c>
      <c r="L45" s="60">
        <v>2</v>
      </c>
      <c r="M45" s="54">
        <v>486</v>
      </c>
      <c r="N45" s="54">
        <v>180</v>
      </c>
      <c r="O45" s="54">
        <v>0</v>
      </c>
      <c r="P45" s="54">
        <v>681</v>
      </c>
      <c r="Q45" s="54">
        <v>528</v>
      </c>
      <c r="R45" s="54">
        <v>2</v>
      </c>
      <c r="S45" s="53">
        <v>1167</v>
      </c>
      <c r="T45" s="54">
        <v>708</v>
      </c>
      <c r="U45" s="54">
        <v>2</v>
      </c>
    </row>
    <row r="46" spans="1:21">
      <c r="A46" s="70"/>
      <c r="B46" s="54" t="s">
        <v>54</v>
      </c>
      <c r="C46" s="54"/>
      <c r="D46" s="58">
        <v>2149</v>
      </c>
      <c r="E46" s="58">
        <v>1208</v>
      </c>
      <c r="F46" s="56">
        <v>180</v>
      </c>
      <c r="G46" s="58">
        <v>1397</v>
      </c>
      <c r="H46" s="56">
        <v>700</v>
      </c>
      <c r="I46" s="56">
        <v>462</v>
      </c>
      <c r="J46" s="61">
        <v>3546</v>
      </c>
      <c r="K46" s="61">
        <v>1908</v>
      </c>
      <c r="L46" s="60">
        <v>642</v>
      </c>
      <c r="M46" s="53">
        <v>2074</v>
      </c>
      <c r="N46" s="53">
        <v>1190</v>
      </c>
      <c r="O46" s="54">
        <v>173</v>
      </c>
      <c r="P46" s="53">
        <v>1352</v>
      </c>
      <c r="Q46" s="54">
        <v>696</v>
      </c>
      <c r="R46" s="54">
        <v>461</v>
      </c>
      <c r="S46" s="53">
        <v>3426</v>
      </c>
      <c r="T46" s="53">
        <v>1886</v>
      </c>
      <c r="U46" s="54">
        <v>634</v>
      </c>
    </row>
    <row r="47" spans="1:21" ht="30">
      <c r="A47" s="70"/>
      <c r="B47" s="54" t="s">
        <v>55</v>
      </c>
      <c r="C47" s="54"/>
      <c r="D47" s="56">
        <v>36</v>
      </c>
      <c r="E47" s="56">
        <v>116</v>
      </c>
      <c r="F47" s="56">
        <v>0</v>
      </c>
      <c r="G47" s="56">
        <v>160</v>
      </c>
      <c r="H47" s="56">
        <v>307</v>
      </c>
      <c r="I47" s="56">
        <v>0</v>
      </c>
      <c r="J47" s="60">
        <v>196</v>
      </c>
      <c r="K47" s="60">
        <v>423</v>
      </c>
      <c r="L47" s="60">
        <v>0</v>
      </c>
      <c r="M47" s="54">
        <v>36</v>
      </c>
      <c r="N47" s="54">
        <v>113</v>
      </c>
      <c r="O47" s="54">
        <v>0</v>
      </c>
      <c r="P47" s="54">
        <v>160</v>
      </c>
      <c r="Q47" s="54">
        <v>307</v>
      </c>
      <c r="R47" s="54">
        <v>0</v>
      </c>
      <c r="S47" s="54">
        <v>196</v>
      </c>
      <c r="T47" s="54">
        <v>420</v>
      </c>
      <c r="U47" s="54">
        <v>0</v>
      </c>
    </row>
    <row r="48" spans="1:21" ht="45">
      <c r="A48" s="70"/>
      <c r="B48" s="54" t="s">
        <v>152</v>
      </c>
      <c r="C48" s="54"/>
      <c r="D48" s="56">
        <v>0</v>
      </c>
      <c r="E48" s="56">
        <v>21</v>
      </c>
      <c r="F48" s="56">
        <v>102</v>
      </c>
      <c r="G48" s="56">
        <v>0</v>
      </c>
      <c r="H48" s="56">
        <v>17</v>
      </c>
      <c r="I48" s="56">
        <v>519</v>
      </c>
      <c r="J48" s="60">
        <v>0</v>
      </c>
      <c r="K48" s="60">
        <v>38</v>
      </c>
      <c r="L48" s="60">
        <v>621</v>
      </c>
      <c r="M48" s="54">
        <v>0</v>
      </c>
      <c r="N48" s="54">
        <v>21</v>
      </c>
      <c r="O48" s="54">
        <v>69</v>
      </c>
      <c r="P48" s="54">
        <v>0</v>
      </c>
      <c r="Q48" s="54">
        <v>17</v>
      </c>
      <c r="R48" s="54">
        <v>413</v>
      </c>
      <c r="S48" s="54">
        <v>0</v>
      </c>
      <c r="T48" s="54">
        <v>38</v>
      </c>
      <c r="U48" s="54">
        <v>482</v>
      </c>
    </row>
    <row r="49" spans="1:21" ht="30">
      <c r="A49" s="70"/>
      <c r="B49" s="54" t="s">
        <v>57</v>
      </c>
      <c r="C49" s="54"/>
      <c r="D49" s="56">
        <v>213</v>
      </c>
      <c r="E49" s="56">
        <v>173</v>
      </c>
      <c r="F49" s="56">
        <v>64</v>
      </c>
      <c r="G49" s="56">
        <v>99</v>
      </c>
      <c r="H49" s="56">
        <v>86</v>
      </c>
      <c r="I49" s="56">
        <v>262</v>
      </c>
      <c r="J49" s="60">
        <v>312</v>
      </c>
      <c r="K49" s="60">
        <v>259</v>
      </c>
      <c r="L49" s="60">
        <v>326</v>
      </c>
      <c r="M49" s="54">
        <v>211</v>
      </c>
      <c r="N49" s="54">
        <v>172</v>
      </c>
      <c r="O49" s="54">
        <v>61</v>
      </c>
      <c r="P49" s="54">
        <v>99</v>
      </c>
      <c r="Q49" s="54">
        <v>86</v>
      </c>
      <c r="R49" s="54">
        <v>261</v>
      </c>
      <c r="S49" s="54">
        <v>310</v>
      </c>
      <c r="T49" s="54">
        <v>258</v>
      </c>
      <c r="U49" s="54">
        <v>322</v>
      </c>
    </row>
    <row r="50" spans="1:21" ht="45">
      <c r="A50" s="70"/>
      <c r="B50" s="54" t="s">
        <v>153</v>
      </c>
      <c r="C50" s="54"/>
      <c r="D50" s="56">
        <v>29</v>
      </c>
      <c r="E50" s="56">
        <v>20</v>
      </c>
      <c r="F50" s="56">
        <v>0</v>
      </c>
      <c r="G50" s="56">
        <v>10</v>
      </c>
      <c r="H50" s="56">
        <v>13</v>
      </c>
      <c r="I50" s="56">
        <v>1</v>
      </c>
      <c r="J50" s="60">
        <v>39</v>
      </c>
      <c r="K50" s="60">
        <v>33</v>
      </c>
      <c r="L50" s="60">
        <v>1</v>
      </c>
      <c r="M50" s="54">
        <v>29</v>
      </c>
      <c r="N50" s="54">
        <v>19</v>
      </c>
      <c r="O50" s="54">
        <v>0</v>
      </c>
      <c r="P50" s="54">
        <v>9</v>
      </c>
      <c r="Q50" s="54">
        <v>11</v>
      </c>
      <c r="R50" s="54">
        <v>1</v>
      </c>
      <c r="S50" s="54">
        <v>38</v>
      </c>
      <c r="T50" s="54">
        <v>30</v>
      </c>
      <c r="U50" s="54">
        <v>1</v>
      </c>
    </row>
    <row r="51" spans="1:21">
      <c r="A51" s="70"/>
      <c r="B51" s="54" t="s">
        <v>17</v>
      </c>
      <c r="C51" s="54" t="s">
        <v>18</v>
      </c>
      <c r="D51" s="53">
        <v>4843</v>
      </c>
      <c r="E51" s="53">
        <v>3262</v>
      </c>
      <c r="F51" s="54">
        <v>494</v>
      </c>
      <c r="G51" s="53">
        <v>3904</v>
      </c>
      <c r="H51" s="53">
        <v>2752</v>
      </c>
      <c r="I51" s="53">
        <v>1798</v>
      </c>
      <c r="J51" s="61">
        <v>8747</v>
      </c>
      <c r="K51" s="61">
        <v>6014</v>
      </c>
      <c r="L51" s="61">
        <v>2292</v>
      </c>
      <c r="M51" s="53">
        <v>4681</v>
      </c>
      <c r="N51" s="53">
        <v>3197</v>
      </c>
      <c r="O51" s="54">
        <v>433</v>
      </c>
      <c r="P51" s="53">
        <v>3812</v>
      </c>
      <c r="Q51" s="53">
        <v>2713</v>
      </c>
      <c r="R51" s="53">
        <v>1657</v>
      </c>
      <c r="S51" s="53">
        <v>8493</v>
      </c>
      <c r="T51" s="53">
        <v>5910</v>
      </c>
      <c r="U51" s="53">
        <v>2090</v>
      </c>
    </row>
    <row r="52" spans="1:21" ht="28.9" customHeight="1">
      <c r="A52" s="70" t="s">
        <v>58</v>
      </c>
      <c r="B52" s="54" t="s">
        <v>59</v>
      </c>
      <c r="C52" s="54"/>
      <c r="D52" s="56">
        <v>467</v>
      </c>
      <c r="E52" s="56">
        <v>277</v>
      </c>
      <c r="F52" s="56">
        <v>0</v>
      </c>
      <c r="G52" s="56">
        <v>338</v>
      </c>
      <c r="H52" s="56">
        <v>156</v>
      </c>
      <c r="I52" s="56">
        <v>0</v>
      </c>
      <c r="J52" s="60">
        <v>805</v>
      </c>
      <c r="K52" s="60">
        <v>433</v>
      </c>
      <c r="L52" s="60">
        <v>0</v>
      </c>
      <c r="M52" s="54">
        <v>443</v>
      </c>
      <c r="N52" s="54">
        <v>271</v>
      </c>
      <c r="O52" s="54">
        <v>0</v>
      </c>
      <c r="P52" s="54">
        <v>326</v>
      </c>
      <c r="Q52" s="54">
        <v>150</v>
      </c>
      <c r="R52" s="54">
        <v>0</v>
      </c>
      <c r="S52" s="54">
        <v>769</v>
      </c>
      <c r="T52" s="54">
        <v>421</v>
      </c>
      <c r="U52" s="54">
        <v>0</v>
      </c>
    </row>
    <row r="53" spans="1:21">
      <c r="A53" s="70"/>
      <c r="B53" s="54" t="s">
        <v>17</v>
      </c>
      <c r="C53" s="54" t="s">
        <v>18</v>
      </c>
      <c r="D53" s="54">
        <v>467</v>
      </c>
      <c r="E53" s="54">
        <v>277</v>
      </c>
      <c r="F53" s="54">
        <v>0</v>
      </c>
      <c r="G53" s="54">
        <v>338</v>
      </c>
      <c r="H53" s="54">
        <v>156</v>
      </c>
      <c r="I53" s="54">
        <v>0</v>
      </c>
      <c r="J53" s="60">
        <v>805</v>
      </c>
      <c r="K53" s="60">
        <v>433</v>
      </c>
      <c r="L53" s="60">
        <v>0</v>
      </c>
      <c r="M53" s="54">
        <v>443</v>
      </c>
      <c r="N53" s="54">
        <v>271</v>
      </c>
      <c r="O53" s="54">
        <v>0</v>
      </c>
      <c r="P53" s="54">
        <v>326</v>
      </c>
      <c r="Q53" s="54">
        <v>150</v>
      </c>
      <c r="R53" s="54">
        <v>0</v>
      </c>
      <c r="S53" s="54">
        <v>769</v>
      </c>
      <c r="T53" s="54">
        <v>421</v>
      </c>
      <c r="U53" s="54">
        <v>0</v>
      </c>
    </row>
    <row r="54" spans="1:21" ht="45">
      <c r="A54" s="70" t="s">
        <v>60</v>
      </c>
      <c r="B54" s="54" t="s">
        <v>142</v>
      </c>
      <c r="C54" s="54"/>
      <c r="D54" s="56">
        <v>190</v>
      </c>
      <c r="E54" s="56">
        <v>1104</v>
      </c>
      <c r="F54" s="56">
        <v>196</v>
      </c>
      <c r="G54" s="56">
        <v>106</v>
      </c>
      <c r="H54" s="56">
        <v>648</v>
      </c>
      <c r="I54" s="56">
        <v>736</v>
      </c>
      <c r="J54" s="60">
        <v>296</v>
      </c>
      <c r="K54" s="61">
        <v>1752</v>
      </c>
      <c r="L54" s="60">
        <v>932</v>
      </c>
      <c r="M54" s="54">
        <v>170</v>
      </c>
      <c r="N54" s="54">
        <v>1068</v>
      </c>
      <c r="O54" s="54">
        <v>180</v>
      </c>
      <c r="P54" s="54">
        <v>102</v>
      </c>
      <c r="Q54" s="54">
        <v>639</v>
      </c>
      <c r="R54" s="54">
        <v>710</v>
      </c>
      <c r="S54" s="54">
        <v>272</v>
      </c>
      <c r="T54" s="53">
        <v>1707</v>
      </c>
      <c r="U54" s="54">
        <v>890</v>
      </c>
    </row>
    <row r="55" spans="1:21" ht="30">
      <c r="A55" s="70"/>
      <c r="B55" s="54" t="s">
        <v>62</v>
      </c>
      <c r="C55" s="54"/>
      <c r="D55" s="56">
        <v>204</v>
      </c>
      <c r="E55" s="56">
        <v>13</v>
      </c>
      <c r="F55" s="56">
        <v>8</v>
      </c>
      <c r="G55" s="56">
        <v>102</v>
      </c>
      <c r="H55" s="56">
        <v>20</v>
      </c>
      <c r="I55" s="56">
        <v>0</v>
      </c>
      <c r="J55" s="60">
        <v>306</v>
      </c>
      <c r="K55" s="60">
        <v>33</v>
      </c>
      <c r="L55" s="60">
        <v>8</v>
      </c>
      <c r="M55" s="54">
        <v>204</v>
      </c>
      <c r="N55" s="54">
        <v>13</v>
      </c>
      <c r="O55" s="54">
        <v>8</v>
      </c>
      <c r="P55" s="54">
        <v>102</v>
      </c>
      <c r="Q55" s="54">
        <v>20</v>
      </c>
      <c r="R55" s="54">
        <v>0</v>
      </c>
      <c r="S55" s="54">
        <v>306</v>
      </c>
      <c r="T55" s="54">
        <v>33</v>
      </c>
      <c r="U55" s="54">
        <v>8</v>
      </c>
    </row>
    <row r="56" spans="1:21">
      <c r="A56" s="70"/>
      <c r="B56" s="54" t="s">
        <v>17</v>
      </c>
      <c r="C56" s="54" t="s">
        <v>18</v>
      </c>
      <c r="D56" s="54">
        <v>394</v>
      </c>
      <c r="E56" s="54">
        <v>1117</v>
      </c>
      <c r="F56" s="54">
        <v>204</v>
      </c>
      <c r="G56" s="54">
        <v>208</v>
      </c>
      <c r="H56" s="54">
        <v>668</v>
      </c>
      <c r="I56" s="54">
        <v>736</v>
      </c>
      <c r="J56" s="60">
        <v>602</v>
      </c>
      <c r="K56" s="61">
        <v>1785</v>
      </c>
      <c r="L56" s="60">
        <v>940</v>
      </c>
      <c r="M56" s="54">
        <v>374</v>
      </c>
      <c r="N56" s="54">
        <v>1081</v>
      </c>
      <c r="O56" s="54">
        <v>188</v>
      </c>
      <c r="P56" s="54">
        <v>204</v>
      </c>
      <c r="Q56" s="54">
        <v>659</v>
      </c>
      <c r="R56" s="54">
        <v>710</v>
      </c>
      <c r="S56" s="54">
        <v>578</v>
      </c>
      <c r="T56" s="53">
        <v>1740</v>
      </c>
      <c r="U56" s="54">
        <v>898</v>
      </c>
    </row>
    <row r="57" spans="1:21">
      <c r="A57" s="70" t="s">
        <v>63</v>
      </c>
      <c r="B57" s="54" t="s">
        <v>63</v>
      </c>
      <c r="C57" s="54"/>
      <c r="D57" s="58">
        <v>745</v>
      </c>
      <c r="E57" s="58">
        <v>3191</v>
      </c>
      <c r="F57" s="56">
        <v>343</v>
      </c>
      <c r="G57" s="56">
        <v>697</v>
      </c>
      <c r="H57" s="58">
        <v>2541</v>
      </c>
      <c r="I57" s="56">
        <v>662</v>
      </c>
      <c r="J57" s="61">
        <v>1442</v>
      </c>
      <c r="K57" s="61">
        <v>5732</v>
      </c>
      <c r="L57" s="61">
        <v>1005</v>
      </c>
      <c r="M57" s="53">
        <v>730</v>
      </c>
      <c r="N57" s="53">
        <v>3160</v>
      </c>
      <c r="O57" s="54">
        <v>331</v>
      </c>
      <c r="P57" s="54">
        <v>672</v>
      </c>
      <c r="Q57" s="53">
        <v>2510</v>
      </c>
      <c r="R57" s="54">
        <v>635</v>
      </c>
      <c r="S57" s="53">
        <v>1402</v>
      </c>
      <c r="T57" s="53">
        <v>5670</v>
      </c>
      <c r="U57" s="53">
        <v>966</v>
      </c>
    </row>
    <row r="58" spans="1:21">
      <c r="A58" s="70"/>
      <c r="B58" s="54" t="s">
        <v>17</v>
      </c>
      <c r="C58" s="54" t="s">
        <v>18</v>
      </c>
      <c r="D58" s="53">
        <v>745</v>
      </c>
      <c r="E58" s="53">
        <v>3191</v>
      </c>
      <c r="F58" s="54">
        <v>343</v>
      </c>
      <c r="G58" s="54">
        <v>697</v>
      </c>
      <c r="H58" s="53">
        <v>2541</v>
      </c>
      <c r="I58" s="54">
        <v>662</v>
      </c>
      <c r="J58" s="61">
        <v>1442</v>
      </c>
      <c r="K58" s="61">
        <v>5732</v>
      </c>
      <c r="L58" s="61">
        <v>1005</v>
      </c>
      <c r="M58" s="53">
        <v>730</v>
      </c>
      <c r="N58" s="53">
        <v>3160</v>
      </c>
      <c r="O58" s="54">
        <v>331</v>
      </c>
      <c r="P58" s="54">
        <v>672</v>
      </c>
      <c r="Q58" s="53">
        <v>2510</v>
      </c>
      <c r="R58" s="54">
        <v>635</v>
      </c>
      <c r="S58" s="53">
        <v>1402</v>
      </c>
      <c r="T58" s="53">
        <v>5670</v>
      </c>
      <c r="U58" s="53">
        <v>966</v>
      </c>
    </row>
    <row r="59" spans="1:21">
      <c r="A59" s="70" t="s">
        <v>64</v>
      </c>
      <c r="B59" s="54" t="s">
        <v>64</v>
      </c>
      <c r="C59" s="54"/>
      <c r="D59" s="56">
        <v>0</v>
      </c>
      <c r="E59" s="56">
        <v>0</v>
      </c>
      <c r="F59" s="58">
        <v>5251</v>
      </c>
      <c r="G59" s="56">
        <v>0</v>
      </c>
      <c r="H59" s="56">
        <v>0</v>
      </c>
      <c r="I59" s="58">
        <v>5093</v>
      </c>
      <c r="J59" s="60">
        <v>0</v>
      </c>
      <c r="K59" s="60">
        <v>0</v>
      </c>
      <c r="L59" s="61">
        <v>10344</v>
      </c>
      <c r="M59" s="54">
        <v>0</v>
      </c>
      <c r="N59" s="54">
        <v>0</v>
      </c>
      <c r="O59" s="53">
        <v>5133</v>
      </c>
      <c r="P59" s="54">
        <v>0</v>
      </c>
      <c r="Q59" s="54">
        <v>0</v>
      </c>
      <c r="R59" s="53">
        <v>4794</v>
      </c>
      <c r="S59" s="54">
        <v>0</v>
      </c>
      <c r="T59" s="54">
        <v>0</v>
      </c>
      <c r="U59" s="53">
        <v>9927</v>
      </c>
    </row>
    <row r="60" spans="1:21">
      <c r="A60" s="70"/>
      <c r="B60" s="54" t="s">
        <v>17</v>
      </c>
      <c r="C60" s="54" t="s">
        <v>18</v>
      </c>
      <c r="D60" s="54">
        <v>0</v>
      </c>
      <c r="E60" s="54">
        <v>0</v>
      </c>
      <c r="F60" s="53">
        <v>5251</v>
      </c>
      <c r="G60" s="54">
        <v>0</v>
      </c>
      <c r="H60" s="54">
        <v>0</v>
      </c>
      <c r="I60" s="53">
        <v>5093</v>
      </c>
      <c r="J60" s="60">
        <v>0</v>
      </c>
      <c r="K60" s="60">
        <v>0</v>
      </c>
      <c r="L60" s="61">
        <v>10344</v>
      </c>
      <c r="M60" s="54">
        <v>0</v>
      </c>
      <c r="N60" s="54">
        <v>0</v>
      </c>
      <c r="O60" s="53">
        <v>5133</v>
      </c>
      <c r="P60" s="54">
        <v>0</v>
      </c>
      <c r="Q60" s="54">
        <v>0</v>
      </c>
      <c r="R60" s="53">
        <v>4794</v>
      </c>
      <c r="S60" s="54">
        <v>0</v>
      </c>
      <c r="T60" s="54">
        <v>0</v>
      </c>
      <c r="U60" s="53">
        <v>9927</v>
      </c>
    </row>
    <row r="61" spans="1:21" ht="30">
      <c r="A61" s="70" t="s">
        <v>65</v>
      </c>
      <c r="B61" s="54" t="s">
        <v>66</v>
      </c>
      <c r="C61" s="54"/>
      <c r="D61" s="56">
        <v>294</v>
      </c>
      <c r="E61" s="56">
        <v>0</v>
      </c>
      <c r="F61" s="56">
        <v>0</v>
      </c>
      <c r="G61" s="56">
        <v>198</v>
      </c>
      <c r="H61" s="56">
        <v>0</v>
      </c>
      <c r="I61" s="56">
        <v>0</v>
      </c>
      <c r="J61" s="60">
        <v>492</v>
      </c>
      <c r="K61" s="60">
        <v>0</v>
      </c>
      <c r="L61" s="60">
        <v>0</v>
      </c>
      <c r="M61" s="54">
        <v>261</v>
      </c>
      <c r="N61" s="54">
        <v>0</v>
      </c>
      <c r="O61" s="54">
        <v>0</v>
      </c>
      <c r="P61" s="54">
        <v>171</v>
      </c>
      <c r="Q61" s="54">
        <v>0</v>
      </c>
      <c r="R61" s="54">
        <v>0</v>
      </c>
      <c r="S61" s="54">
        <v>432</v>
      </c>
      <c r="T61" s="54">
        <v>0</v>
      </c>
      <c r="U61" s="54">
        <v>0</v>
      </c>
    </row>
    <row r="62" spans="1:21" ht="30">
      <c r="A62" s="70"/>
      <c r="B62" s="54" t="s">
        <v>67</v>
      </c>
      <c r="C62" s="54"/>
      <c r="D62" s="56">
        <v>59</v>
      </c>
      <c r="E62" s="56">
        <v>60</v>
      </c>
      <c r="F62" s="56">
        <v>0</v>
      </c>
      <c r="G62" s="56">
        <v>27</v>
      </c>
      <c r="H62" s="56">
        <v>54</v>
      </c>
      <c r="I62" s="56">
        <v>0</v>
      </c>
      <c r="J62" s="60">
        <v>86</v>
      </c>
      <c r="K62" s="60">
        <v>114</v>
      </c>
      <c r="L62" s="60">
        <v>0</v>
      </c>
      <c r="M62" s="54">
        <v>50</v>
      </c>
      <c r="N62" s="54">
        <v>57</v>
      </c>
      <c r="O62" s="54">
        <v>0</v>
      </c>
      <c r="P62" s="54">
        <v>23</v>
      </c>
      <c r="Q62" s="54">
        <v>51</v>
      </c>
      <c r="R62" s="54">
        <v>0</v>
      </c>
      <c r="S62" s="54">
        <v>73</v>
      </c>
      <c r="T62" s="54">
        <v>108</v>
      </c>
      <c r="U62" s="54">
        <v>0</v>
      </c>
    </row>
    <row r="63" spans="1:21" ht="30">
      <c r="A63" s="70"/>
      <c r="B63" s="54" t="s">
        <v>68</v>
      </c>
      <c r="C63" s="54"/>
      <c r="D63" s="56">
        <v>13</v>
      </c>
      <c r="E63" s="56">
        <v>0</v>
      </c>
      <c r="F63" s="56">
        <v>0</v>
      </c>
      <c r="G63" s="56">
        <v>18</v>
      </c>
      <c r="H63" s="56">
        <v>6</v>
      </c>
      <c r="I63" s="56">
        <v>0</v>
      </c>
      <c r="J63" s="60">
        <v>31</v>
      </c>
      <c r="K63" s="60">
        <v>6</v>
      </c>
      <c r="L63" s="60">
        <v>0</v>
      </c>
      <c r="M63" s="54">
        <v>12</v>
      </c>
      <c r="N63" s="54">
        <v>0</v>
      </c>
      <c r="O63" s="54">
        <v>0</v>
      </c>
      <c r="P63" s="54">
        <v>18</v>
      </c>
      <c r="Q63" s="54">
        <v>6</v>
      </c>
      <c r="R63" s="54">
        <v>0</v>
      </c>
      <c r="S63" s="54">
        <v>30</v>
      </c>
      <c r="T63" s="54">
        <v>6</v>
      </c>
      <c r="U63" s="54">
        <v>0</v>
      </c>
    </row>
    <row r="64" spans="1:21">
      <c r="A64" s="70"/>
      <c r="B64" s="54" t="s">
        <v>17</v>
      </c>
      <c r="C64" s="54" t="s">
        <v>18</v>
      </c>
      <c r="D64" s="54">
        <v>366</v>
      </c>
      <c r="E64" s="54">
        <v>60</v>
      </c>
      <c r="F64" s="54">
        <v>0</v>
      </c>
      <c r="G64" s="54">
        <v>243</v>
      </c>
      <c r="H64" s="54">
        <v>60</v>
      </c>
      <c r="I64" s="54">
        <v>0</v>
      </c>
      <c r="J64" s="60">
        <v>609</v>
      </c>
      <c r="K64" s="60">
        <v>120</v>
      </c>
      <c r="L64" s="60">
        <v>0</v>
      </c>
      <c r="M64" s="54">
        <v>323</v>
      </c>
      <c r="N64" s="54">
        <v>57</v>
      </c>
      <c r="O64" s="54">
        <v>0</v>
      </c>
      <c r="P64" s="54">
        <v>212</v>
      </c>
      <c r="Q64" s="54">
        <v>57</v>
      </c>
      <c r="R64" s="54">
        <v>0</v>
      </c>
      <c r="S64" s="54">
        <v>535</v>
      </c>
      <c r="T64" s="54">
        <v>114</v>
      </c>
      <c r="U64" s="54">
        <v>0</v>
      </c>
    </row>
    <row r="65" spans="1:21" ht="30">
      <c r="A65" s="70" t="s">
        <v>69</v>
      </c>
      <c r="B65" s="54" t="s">
        <v>69</v>
      </c>
      <c r="C65" s="54"/>
      <c r="D65" s="58">
        <v>882</v>
      </c>
      <c r="E65" s="56">
        <v>0</v>
      </c>
      <c r="F65" s="56">
        <v>0</v>
      </c>
      <c r="G65" s="58">
        <v>637</v>
      </c>
      <c r="H65" s="56">
        <v>0</v>
      </c>
      <c r="I65" s="56">
        <v>0</v>
      </c>
      <c r="J65" s="61">
        <v>1519</v>
      </c>
      <c r="K65" s="60">
        <v>0</v>
      </c>
      <c r="L65" s="60">
        <v>0</v>
      </c>
      <c r="M65" s="53">
        <v>852</v>
      </c>
      <c r="N65" s="54">
        <v>0</v>
      </c>
      <c r="O65" s="54">
        <v>0</v>
      </c>
      <c r="P65" s="53">
        <v>607</v>
      </c>
      <c r="Q65" s="54">
        <v>0</v>
      </c>
      <c r="R65" s="54">
        <v>0</v>
      </c>
      <c r="S65" s="53">
        <v>1459</v>
      </c>
      <c r="T65" s="54">
        <v>0</v>
      </c>
      <c r="U65" s="54">
        <v>0</v>
      </c>
    </row>
    <row r="66" spans="1:21">
      <c r="A66" s="70"/>
      <c r="B66" s="54" t="s">
        <v>17</v>
      </c>
      <c r="C66" s="54" t="s">
        <v>18</v>
      </c>
      <c r="D66" s="53">
        <v>882</v>
      </c>
      <c r="E66" s="54">
        <v>0</v>
      </c>
      <c r="F66" s="54">
        <v>0</v>
      </c>
      <c r="G66" s="53">
        <v>637</v>
      </c>
      <c r="H66" s="54">
        <v>0</v>
      </c>
      <c r="I66" s="54">
        <v>0</v>
      </c>
      <c r="J66" s="61">
        <v>1519</v>
      </c>
      <c r="K66" s="60">
        <v>0</v>
      </c>
      <c r="L66" s="60">
        <v>0</v>
      </c>
      <c r="M66" s="53">
        <v>852</v>
      </c>
      <c r="N66" s="54">
        <v>0</v>
      </c>
      <c r="O66" s="54">
        <v>0</v>
      </c>
      <c r="P66" s="53">
        <v>607</v>
      </c>
      <c r="Q66" s="54">
        <v>0</v>
      </c>
      <c r="R66" s="54">
        <v>0</v>
      </c>
      <c r="S66" s="53">
        <v>1459</v>
      </c>
      <c r="T66" s="54">
        <v>0</v>
      </c>
      <c r="U66" s="54">
        <v>0</v>
      </c>
    </row>
    <row r="67" spans="1:21" ht="30">
      <c r="A67" s="70" t="s">
        <v>70</v>
      </c>
      <c r="B67" s="54" t="s">
        <v>71</v>
      </c>
      <c r="C67" s="54"/>
      <c r="D67" s="56">
        <v>71</v>
      </c>
      <c r="E67" s="56">
        <v>129</v>
      </c>
      <c r="F67" s="56">
        <v>0</v>
      </c>
      <c r="G67" s="56">
        <v>0</v>
      </c>
      <c r="H67" s="56">
        <v>0</v>
      </c>
      <c r="I67" s="56">
        <v>0</v>
      </c>
      <c r="J67" s="60">
        <v>71</v>
      </c>
      <c r="K67" s="60">
        <v>129</v>
      </c>
      <c r="L67" s="60">
        <v>0</v>
      </c>
      <c r="M67" s="54">
        <v>71</v>
      </c>
      <c r="N67" s="54">
        <v>129</v>
      </c>
      <c r="O67" s="54">
        <v>0</v>
      </c>
      <c r="P67" s="54">
        <v>0</v>
      </c>
      <c r="Q67" s="54">
        <v>0</v>
      </c>
      <c r="R67" s="54">
        <v>0</v>
      </c>
      <c r="S67" s="54">
        <v>71</v>
      </c>
      <c r="T67" s="54">
        <v>129</v>
      </c>
      <c r="U67" s="54">
        <v>0</v>
      </c>
    </row>
    <row r="68" spans="1:21" ht="60">
      <c r="A68" s="70"/>
      <c r="B68" s="54" t="s">
        <v>143</v>
      </c>
      <c r="C68" s="54"/>
      <c r="D68" s="56">
        <v>342</v>
      </c>
      <c r="E68" s="56">
        <v>159</v>
      </c>
      <c r="F68" s="56">
        <v>0</v>
      </c>
      <c r="G68" s="56">
        <v>288</v>
      </c>
      <c r="H68" s="56">
        <v>51</v>
      </c>
      <c r="I68" s="56">
        <v>0</v>
      </c>
      <c r="J68" s="60">
        <v>630</v>
      </c>
      <c r="K68" s="60">
        <v>210</v>
      </c>
      <c r="L68" s="60">
        <v>0</v>
      </c>
      <c r="M68" s="54">
        <v>324</v>
      </c>
      <c r="N68" s="54">
        <v>156</v>
      </c>
      <c r="O68" s="54">
        <v>0</v>
      </c>
      <c r="P68" s="54">
        <v>279</v>
      </c>
      <c r="Q68" s="54">
        <v>51</v>
      </c>
      <c r="R68" s="54">
        <v>0</v>
      </c>
      <c r="S68" s="54">
        <v>603</v>
      </c>
      <c r="T68" s="54">
        <v>207</v>
      </c>
      <c r="U68" s="54">
        <v>0</v>
      </c>
    </row>
    <row r="69" spans="1:21">
      <c r="A69" s="70"/>
      <c r="B69" s="54" t="s">
        <v>73</v>
      </c>
      <c r="C69" s="54"/>
      <c r="D69" s="58">
        <v>1296</v>
      </c>
      <c r="E69" s="56">
        <v>444</v>
      </c>
      <c r="F69" s="56">
        <v>72</v>
      </c>
      <c r="G69" s="56">
        <v>689</v>
      </c>
      <c r="H69" s="56">
        <v>257</v>
      </c>
      <c r="I69" s="56">
        <v>195</v>
      </c>
      <c r="J69" s="61">
        <v>1985</v>
      </c>
      <c r="K69" s="60">
        <v>701</v>
      </c>
      <c r="L69" s="60">
        <v>267</v>
      </c>
      <c r="M69" s="53">
        <v>1212</v>
      </c>
      <c r="N69" s="54">
        <v>428</v>
      </c>
      <c r="O69" s="54">
        <v>66</v>
      </c>
      <c r="P69" s="54">
        <v>647</v>
      </c>
      <c r="Q69" s="54">
        <v>256</v>
      </c>
      <c r="R69" s="54">
        <v>195</v>
      </c>
      <c r="S69" s="53">
        <v>1859</v>
      </c>
      <c r="T69" s="54">
        <v>684</v>
      </c>
      <c r="U69" s="54">
        <v>261</v>
      </c>
    </row>
    <row r="70" spans="1:21" ht="30">
      <c r="A70" s="70"/>
      <c r="B70" s="54" t="s">
        <v>74</v>
      </c>
      <c r="C70" s="54"/>
      <c r="D70" s="58">
        <v>4248</v>
      </c>
      <c r="E70" s="58">
        <v>3980</v>
      </c>
      <c r="F70" s="56">
        <v>139</v>
      </c>
      <c r="G70" s="58">
        <v>2436</v>
      </c>
      <c r="H70" s="58">
        <v>1603</v>
      </c>
      <c r="I70" s="56">
        <v>480</v>
      </c>
      <c r="J70" s="61">
        <v>6684</v>
      </c>
      <c r="K70" s="61">
        <v>5583</v>
      </c>
      <c r="L70" s="60">
        <v>619</v>
      </c>
      <c r="M70" s="53">
        <v>3885</v>
      </c>
      <c r="N70" s="53">
        <v>3726</v>
      </c>
      <c r="O70" s="54">
        <v>139</v>
      </c>
      <c r="P70" s="53">
        <v>2303</v>
      </c>
      <c r="Q70" s="53">
        <v>1560</v>
      </c>
      <c r="R70" s="54">
        <v>480</v>
      </c>
      <c r="S70" s="53">
        <v>6188</v>
      </c>
      <c r="T70" s="53">
        <v>5286</v>
      </c>
      <c r="U70" s="54">
        <v>619</v>
      </c>
    </row>
    <row r="71" spans="1:21" ht="30">
      <c r="A71" s="70"/>
      <c r="B71" s="54" t="s">
        <v>144</v>
      </c>
      <c r="C71" s="54"/>
      <c r="D71" s="58">
        <v>4380</v>
      </c>
      <c r="E71" s="58">
        <v>2980</v>
      </c>
      <c r="F71" s="56">
        <v>87</v>
      </c>
      <c r="G71" s="58">
        <v>2715</v>
      </c>
      <c r="H71" s="58">
        <v>1189</v>
      </c>
      <c r="I71" s="56">
        <v>534</v>
      </c>
      <c r="J71" s="61">
        <v>7095</v>
      </c>
      <c r="K71" s="61">
        <v>4169</v>
      </c>
      <c r="L71" s="60">
        <v>621</v>
      </c>
      <c r="M71" s="53">
        <v>4115</v>
      </c>
      <c r="N71" s="53">
        <v>2710</v>
      </c>
      <c r="O71" s="54">
        <v>87</v>
      </c>
      <c r="P71" s="53">
        <v>2610</v>
      </c>
      <c r="Q71" s="53">
        <v>1087</v>
      </c>
      <c r="R71" s="54">
        <v>534</v>
      </c>
      <c r="S71" s="53">
        <v>6725</v>
      </c>
      <c r="T71" s="53">
        <v>3797</v>
      </c>
      <c r="U71" s="54">
        <v>621</v>
      </c>
    </row>
    <row r="72" spans="1:21" ht="30">
      <c r="A72" s="70"/>
      <c r="B72" s="54" t="s">
        <v>76</v>
      </c>
      <c r="C72" s="54"/>
      <c r="D72" s="58">
        <v>939</v>
      </c>
      <c r="E72" s="56">
        <v>738</v>
      </c>
      <c r="F72" s="56">
        <v>0</v>
      </c>
      <c r="G72" s="56">
        <v>400</v>
      </c>
      <c r="H72" s="56">
        <v>240</v>
      </c>
      <c r="I72" s="56">
        <v>0</v>
      </c>
      <c r="J72" s="61">
        <v>1339</v>
      </c>
      <c r="K72" s="60">
        <v>978</v>
      </c>
      <c r="L72" s="60">
        <v>0</v>
      </c>
      <c r="M72" s="53">
        <v>866</v>
      </c>
      <c r="N72" s="54">
        <v>711</v>
      </c>
      <c r="O72" s="54">
        <v>0</v>
      </c>
      <c r="P72" s="54">
        <v>380</v>
      </c>
      <c r="Q72" s="54">
        <v>234</v>
      </c>
      <c r="R72" s="54">
        <v>0</v>
      </c>
      <c r="S72" s="53">
        <v>1246</v>
      </c>
      <c r="T72" s="54">
        <v>945</v>
      </c>
      <c r="U72" s="54">
        <v>0</v>
      </c>
    </row>
    <row r="73" spans="1:21" ht="30">
      <c r="A73" s="70"/>
      <c r="B73" s="54" t="s">
        <v>77</v>
      </c>
      <c r="C73" s="54"/>
      <c r="D73" s="58">
        <v>1221</v>
      </c>
      <c r="E73" s="56">
        <v>603</v>
      </c>
      <c r="F73" s="56">
        <v>61</v>
      </c>
      <c r="G73" s="58">
        <v>1233</v>
      </c>
      <c r="H73" s="56">
        <v>915</v>
      </c>
      <c r="I73" s="56">
        <v>174</v>
      </c>
      <c r="J73" s="61">
        <v>2454</v>
      </c>
      <c r="K73" s="61">
        <v>1518</v>
      </c>
      <c r="L73" s="60">
        <v>235</v>
      </c>
      <c r="M73" s="53">
        <v>1170</v>
      </c>
      <c r="N73" s="54">
        <v>594</v>
      </c>
      <c r="O73" s="54">
        <v>49</v>
      </c>
      <c r="P73" s="53">
        <v>1173</v>
      </c>
      <c r="Q73" s="54">
        <v>912</v>
      </c>
      <c r="R73" s="54">
        <v>171</v>
      </c>
      <c r="S73" s="53">
        <v>2343</v>
      </c>
      <c r="T73" s="53">
        <v>1506</v>
      </c>
      <c r="U73" s="54">
        <v>220</v>
      </c>
    </row>
    <row r="74" spans="1:21" ht="45">
      <c r="A74" s="70"/>
      <c r="B74" s="54" t="s">
        <v>145</v>
      </c>
      <c r="C74" s="54"/>
      <c r="D74" s="58">
        <v>4884</v>
      </c>
      <c r="E74" s="56">
        <v>1035</v>
      </c>
      <c r="F74" s="56">
        <v>831</v>
      </c>
      <c r="G74" s="58">
        <v>3762</v>
      </c>
      <c r="H74" s="56">
        <v>711</v>
      </c>
      <c r="I74" s="58">
        <v>1506</v>
      </c>
      <c r="J74" s="61">
        <v>8646</v>
      </c>
      <c r="K74" s="61">
        <v>1746</v>
      </c>
      <c r="L74" s="61">
        <v>2337</v>
      </c>
      <c r="M74" s="53">
        <v>4740</v>
      </c>
      <c r="N74" s="54">
        <v>1022</v>
      </c>
      <c r="O74" s="54">
        <v>693</v>
      </c>
      <c r="P74" s="53">
        <v>3642</v>
      </c>
      <c r="Q74" s="54">
        <v>702</v>
      </c>
      <c r="R74" s="53">
        <v>1185</v>
      </c>
      <c r="S74" s="53">
        <v>8382</v>
      </c>
      <c r="T74" s="53">
        <v>1724</v>
      </c>
      <c r="U74" s="53">
        <v>1878</v>
      </c>
    </row>
    <row r="75" spans="1:21">
      <c r="A75" s="70"/>
      <c r="B75" s="54" t="s">
        <v>79</v>
      </c>
      <c r="C75" s="54"/>
      <c r="D75" s="58">
        <v>3354</v>
      </c>
      <c r="E75" s="56">
        <v>696</v>
      </c>
      <c r="F75" s="56">
        <v>83</v>
      </c>
      <c r="G75" s="58">
        <v>3285</v>
      </c>
      <c r="H75" s="56">
        <v>829</v>
      </c>
      <c r="I75" s="56">
        <v>256</v>
      </c>
      <c r="J75" s="61">
        <v>6639</v>
      </c>
      <c r="K75" s="61">
        <v>1525</v>
      </c>
      <c r="L75" s="60">
        <v>339</v>
      </c>
      <c r="M75" s="53">
        <v>3246</v>
      </c>
      <c r="N75" s="54">
        <v>663</v>
      </c>
      <c r="O75" s="54">
        <v>83</v>
      </c>
      <c r="P75" s="53">
        <v>3213</v>
      </c>
      <c r="Q75" s="54">
        <v>793</v>
      </c>
      <c r="R75" s="54">
        <v>256</v>
      </c>
      <c r="S75" s="53">
        <v>6459</v>
      </c>
      <c r="T75" s="53">
        <v>1456</v>
      </c>
      <c r="U75" s="54">
        <v>339</v>
      </c>
    </row>
    <row r="76" spans="1:21">
      <c r="A76" s="70"/>
      <c r="B76" s="54" t="s">
        <v>80</v>
      </c>
      <c r="C76" s="54"/>
      <c r="D76" s="58">
        <v>4756</v>
      </c>
      <c r="E76" s="56">
        <v>818</v>
      </c>
      <c r="F76" s="56">
        <v>76</v>
      </c>
      <c r="G76" s="58">
        <v>4256</v>
      </c>
      <c r="H76" s="56">
        <v>360</v>
      </c>
      <c r="I76" s="56">
        <v>127</v>
      </c>
      <c r="J76" s="61">
        <v>9012</v>
      </c>
      <c r="K76" s="60">
        <v>1178</v>
      </c>
      <c r="L76" s="60">
        <v>203</v>
      </c>
      <c r="M76" s="53">
        <v>4470</v>
      </c>
      <c r="N76" s="54">
        <v>782</v>
      </c>
      <c r="O76" s="54">
        <v>76</v>
      </c>
      <c r="P76" s="53">
        <v>4082</v>
      </c>
      <c r="Q76" s="54">
        <v>351</v>
      </c>
      <c r="R76" s="54">
        <v>127</v>
      </c>
      <c r="S76" s="53">
        <v>8552</v>
      </c>
      <c r="T76" s="54">
        <v>1133</v>
      </c>
      <c r="U76" s="54">
        <v>203</v>
      </c>
    </row>
    <row r="77" spans="1:21" ht="30">
      <c r="A77" s="70"/>
      <c r="B77" s="54" t="s">
        <v>81</v>
      </c>
      <c r="C77" s="54"/>
      <c r="D77" s="56">
        <v>147</v>
      </c>
      <c r="E77" s="56">
        <v>189</v>
      </c>
      <c r="F77" s="56">
        <v>0</v>
      </c>
      <c r="G77" s="56">
        <v>129</v>
      </c>
      <c r="H77" s="56">
        <v>68</v>
      </c>
      <c r="I77" s="56">
        <v>0</v>
      </c>
      <c r="J77" s="60">
        <v>276</v>
      </c>
      <c r="K77" s="60">
        <v>257</v>
      </c>
      <c r="L77" s="60">
        <v>0</v>
      </c>
      <c r="M77" s="54">
        <v>129</v>
      </c>
      <c r="N77" s="54">
        <v>183</v>
      </c>
      <c r="O77" s="54">
        <v>0</v>
      </c>
      <c r="P77" s="54">
        <v>126</v>
      </c>
      <c r="Q77" s="54">
        <v>68</v>
      </c>
      <c r="R77" s="54">
        <v>0</v>
      </c>
      <c r="S77" s="54">
        <v>255</v>
      </c>
      <c r="T77" s="54">
        <v>251</v>
      </c>
      <c r="U77" s="54">
        <v>0</v>
      </c>
    </row>
    <row r="78" spans="1:21" ht="30">
      <c r="A78" s="70"/>
      <c r="B78" s="54" t="s">
        <v>82</v>
      </c>
      <c r="C78" s="54"/>
      <c r="D78" s="56">
        <v>516</v>
      </c>
      <c r="E78" s="56">
        <v>550</v>
      </c>
      <c r="F78" s="56">
        <v>0</v>
      </c>
      <c r="G78" s="56">
        <v>249</v>
      </c>
      <c r="H78" s="56">
        <v>129</v>
      </c>
      <c r="I78" s="56">
        <v>0</v>
      </c>
      <c r="J78" s="61">
        <v>765</v>
      </c>
      <c r="K78" s="60">
        <v>679</v>
      </c>
      <c r="L78" s="60">
        <v>0</v>
      </c>
      <c r="M78" s="54">
        <v>504</v>
      </c>
      <c r="N78" s="54">
        <v>529</v>
      </c>
      <c r="O78" s="54">
        <v>0</v>
      </c>
      <c r="P78" s="54">
        <v>240</v>
      </c>
      <c r="Q78" s="54">
        <v>129</v>
      </c>
      <c r="R78" s="54">
        <v>0</v>
      </c>
      <c r="S78" s="53">
        <v>744</v>
      </c>
      <c r="T78" s="54">
        <v>658</v>
      </c>
      <c r="U78" s="54">
        <v>0</v>
      </c>
    </row>
    <row r="79" spans="1:21" ht="45">
      <c r="A79" s="70"/>
      <c r="B79" s="54" t="s">
        <v>146</v>
      </c>
      <c r="C79" s="54"/>
      <c r="D79" s="58">
        <v>2463</v>
      </c>
      <c r="E79" s="58">
        <v>2220</v>
      </c>
      <c r="F79" s="56">
        <v>59</v>
      </c>
      <c r="G79" s="58">
        <v>2232</v>
      </c>
      <c r="H79" s="58">
        <v>1539</v>
      </c>
      <c r="I79" s="56">
        <v>217</v>
      </c>
      <c r="J79" s="61">
        <v>4695</v>
      </c>
      <c r="K79" s="61">
        <v>3759</v>
      </c>
      <c r="L79" s="60">
        <v>276</v>
      </c>
      <c r="M79" s="53">
        <v>2395</v>
      </c>
      <c r="N79" s="53">
        <v>2191</v>
      </c>
      <c r="O79" s="54">
        <v>56</v>
      </c>
      <c r="P79" s="53">
        <v>2202</v>
      </c>
      <c r="Q79" s="53">
        <v>1524</v>
      </c>
      <c r="R79" s="54">
        <v>214</v>
      </c>
      <c r="S79" s="53">
        <v>4597</v>
      </c>
      <c r="T79" s="53">
        <v>3715</v>
      </c>
      <c r="U79" s="54">
        <v>270</v>
      </c>
    </row>
    <row r="80" spans="1:21">
      <c r="A80" s="70"/>
      <c r="B80" s="54" t="s">
        <v>84</v>
      </c>
      <c r="C80" s="54"/>
      <c r="D80" s="58">
        <v>2467</v>
      </c>
      <c r="E80" s="58">
        <v>1555</v>
      </c>
      <c r="F80" s="56">
        <v>80</v>
      </c>
      <c r="G80" s="58">
        <v>1908</v>
      </c>
      <c r="H80" s="56">
        <v>675</v>
      </c>
      <c r="I80" s="56">
        <v>176</v>
      </c>
      <c r="J80" s="61">
        <v>4375</v>
      </c>
      <c r="K80" s="61">
        <v>2230</v>
      </c>
      <c r="L80" s="60">
        <v>256</v>
      </c>
      <c r="M80" s="53">
        <v>2314</v>
      </c>
      <c r="N80" s="53">
        <v>1495</v>
      </c>
      <c r="O80" s="54">
        <v>80</v>
      </c>
      <c r="P80" s="53">
        <v>1815</v>
      </c>
      <c r="Q80" s="54">
        <v>651</v>
      </c>
      <c r="R80" s="54">
        <v>176</v>
      </c>
      <c r="S80" s="53">
        <v>4129</v>
      </c>
      <c r="T80" s="53">
        <v>2146</v>
      </c>
      <c r="U80" s="54">
        <v>256</v>
      </c>
    </row>
    <row r="81" spans="1:21" ht="30">
      <c r="A81" s="70"/>
      <c r="B81" s="54" t="s">
        <v>85</v>
      </c>
      <c r="C81" s="54"/>
      <c r="D81" s="56">
        <v>453</v>
      </c>
      <c r="E81" s="56">
        <v>855</v>
      </c>
      <c r="F81" s="56">
        <v>30</v>
      </c>
      <c r="G81" s="56">
        <v>225</v>
      </c>
      <c r="H81" s="56">
        <v>408</v>
      </c>
      <c r="I81" s="56">
        <v>50</v>
      </c>
      <c r="J81" s="60">
        <v>678</v>
      </c>
      <c r="K81" s="60">
        <v>1263</v>
      </c>
      <c r="L81" s="60">
        <v>80</v>
      </c>
      <c r="M81" s="54">
        <v>426</v>
      </c>
      <c r="N81" s="54">
        <v>819</v>
      </c>
      <c r="O81" s="54">
        <v>30</v>
      </c>
      <c r="P81" s="54">
        <v>216</v>
      </c>
      <c r="Q81" s="54">
        <v>390</v>
      </c>
      <c r="R81" s="54">
        <v>50</v>
      </c>
      <c r="S81" s="54">
        <v>642</v>
      </c>
      <c r="T81" s="54">
        <v>1209</v>
      </c>
      <c r="U81" s="54">
        <v>80</v>
      </c>
    </row>
    <row r="82" spans="1:21" ht="30">
      <c r="A82" s="70"/>
      <c r="B82" s="54" t="s">
        <v>86</v>
      </c>
      <c r="C82" s="54"/>
      <c r="D82" s="56">
        <v>0</v>
      </c>
      <c r="E82" s="58">
        <v>1170</v>
      </c>
      <c r="F82" s="58">
        <v>2246</v>
      </c>
      <c r="G82" s="56">
        <v>0</v>
      </c>
      <c r="H82" s="56">
        <v>792</v>
      </c>
      <c r="I82" s="58">
        <v>1311</v>
      </c>
      <c r="J82" s="60">
        <v>0</v>
      </c>
      <c r="K82" s="61">
        <v>1962</v>
      </c>
      <c r="L82" s="61">
        <v>3557</v>
      </c>
      <c r="M82" s="54">
        <v>0</v>
      </c>
      <c r="N82" s="53">
        <v>1152</v>
      </c>
      <c r="O82" s="53">
        <v>2075</v>
      </c>
      <c r="P82" s="54">
        <v>0</v>
      </c>
      <c r="Q82" s="54">
        <v>774</v>
      </c>
      <c r="R82" s="53">
        <v>1177</v>
      </c>
      <c r="S82" s="54">
        <v>0</v>
      </c>
      <c r="T82" s="53">
        <v>1926</v>
      </c>
      <c r="U82" s="53">
        <v>3252</v>
      </c>
    </row>
    <row r="83" spans="1:21" ht="30">
      <c r="A83" s="70"/>
      <c r="B83" s="54" t="s">
        <v>87</v>
      </c>
      <c r="C83" s="54"/>
      <c r="D83" s="56">
        <v>102</v>
      </c>
      <c r="E83" s="56">
        <v>369</v>
      </c>
      <c r="F83" s="58">
        <v>987</v>
      </c>
      <c r="G83" s="56">
        <v>96</v>
      </c>
      <c r="H83" s="56">
        <v>99</v>
      </c>
      <c r="I83" s="58">
        <v>1858</v>
      </c>
      <c r="J83" s="60">
        <v>198</v>
      </c>
      <c r="K83" s="60">
        <v>468</v>
      </c>
      <c r="L83" s="61">
        <v>2845</v>
      </c>
      <c r="M83" s="54">
        <v>99</v>
      </c>
      <c r="N83" s="54">
        <v>360</v>
      </c>
      <c r="O83" s="53">
        <v>936</v>
      </c>
      <c r="P83" s="54">
        <v>93</v>
      </c>
      <c r="Q83" s="54">
        <v>93</v>
      </c>
      <c r="R83" s="53">
        <v>1588</v>
      </c>
      <c r="S83" s="54">
        <v>192</v>
      </c>
      <c r="T83" s="54">
        <v>453</v>
      </c>
      <c r="U83" s="53">
        <v>2524</v>
      </c>
    </row>
    <row r="84" spans="1:21">
      <c r="A84" s="70"/>
      <c r="B84" s="54" t="s">
        <v>88</v>
      </c>
      <c r="C84" s="54"/>
      <c r="D84" s="58">
        <v>5942</v>
      </c>
      <c r="E84" s="58">
        <v>2172</v>
      </c>
      <c r="F84" s="56">
        <v>108</v>
      </c>
      <c r="G84" s="58">
        <v>4692</v>
      </c>
      <c r="H84" s="56">
        <v>976</v>
      </c>
      <c r="I84" s="56">
        <v>411</v>
      </c>
      <c r="J84" s="61">
        <v>10634</v>
      </c>
      <c r="K84" s="61">
        <v>3148</v>
      </c>
      <c r="L84" s="60">
        <v>519</v>
      </c>
      <c r="M84" s="53">
        <v>4987</v>
      </c>
      <c r="N84" s="53">
        <v>2029</v>
      </c>
      <c r="O84" s="54">
        <v>102</v>
      </c>
      <c r="P84" s="53">
        <v>4070</v>
      </c>
      <c r="Q84" s="54">
        <v>895</v>
      </c>
      <c r="R84" s="54">
        <v>378</v>
      </c>
      <c r="S84" s="53">
        <v>9057</v>
      </c>
      <c r="T84" s="53">
        <v>2924</v>
      </c>
      <c r="U84" s="54">
        <v>480</v>
      </c>
    </row>
    <row r="85" spans="1:21" ht="30">
      <c r="A85" s="70"/>
      <c r="B85" s="54" t="s">
        <v>89</v>
      </c>
      <c r="C85" s="54"/>
      <c r="D85" s="56">
        <v>184</v>
      </c>
      <c r="E85" s="56">
        <v>251</v>
      </c>
      <c r="F85" s="56">
        <v>0</v>
      </c>
      <c r="G85" s="56">
        <v>0</v>
      </c>
      <c r="H85" s="56">
        <v>0</v>
      </c>
      <c r="I85" s="56">
        <v>0</v>
      </c>
      <c r="J85" s="60">
        <v>184</v>
      </c>
      <c r="K85" s="60">
        <v>251</v>
      </c>
      <c r="L85" s="60">
        <v>0</v>
      </c>
      <c r="M85" s="54">
        <v>178</v>
      </c>
      <c r="N85" s="54">
        <v>251</v>
      </c>
      <c r="O85" s="54">
        <v>0</v>
      </c>
      <c r="P85" s="54">
        <v>0</v>
      </c>
      <c r="Q85" s="54">
        <v>0</v>
      </c>
      <c r="R85" s="54">
        <v>0</v>
      </c>
      <c r="S85" s="54">
        <v>178</v>
      </c>
      <c r="T85" s="54">
        <v>251</v>
      </c>
      <c r="U85" s="54">
        <v>0</v>
      </c>
    </row>
    <row r="86" spans="1:21" ht="60">
      <c r="A86" s="70"/>
      <c r="B86" s="54" t="s">
        <v>147</v>
      </c>
      <c r="C86" s="54"/>
      <c r="D86" s="58">
        <v>6414</v>
      </c>
      <c r="E86" s="58">
        <v>1730</v>
      </c>
      <c r="F86" s="56">
        <v>24</v>
      </c>
      <c r="G86" s="58">
        <v>2506</v>
      </c>
      <c r="H86" s="56">
        <v>634</v>
      </c>
      <c r="I86" s="56">
        <v>110</v>
      </c>
      <c r="J86" s="61">
        <v>8920</v>
      </c>
      <c r="K86" s="61">
        <v>2364</v>
      </c>
      <c r="L86" s="60">
        <v>134</v>
      </c>
      <c r="M86" s="53">
        <v>6031</v>
      </c>
      <c r="N86" s="53">
        <v>1687</v>
      </c>
      <c r="O86" s="54">
        <v>24</v>
      </c>
      <c r="P86" s="53">
        <v>2401</v>
      </c>
      <c r="Q86" s="54">
        <v>622</v>
      </c>
      <c r="R86" s="54">
        <v>110</v>
      </c>
      <c r="S86" s="53">
        <v>8432</v>
      </c>
      <c r="T86" s="53">
        <v>2309</v>
      </c>
      <c r="U86" s="54">
        <v>134</v>
      </c>
    </row>
    <row r="87" spans="1:21" ht="45">
      <c r="A87" s="70"/>
      <c r="B87" s="54" t="s">
        <v>91</v>
      </c>
      <c r="C87" s="54"/>
      <c r="D87" s="58">
        <v>1563</v>
      </c>
      <c r="E87" s="56">
        <v>154</v>
      </c>
      <c r="F87" s="56">
        <v>28</v>
      </c>
      <c r="G87" s="56">
        <v>699</v>
      </c>
      <c r="H87" s="56">
        <v>15</v>
      </c>
      <c r="I87" s="56">
        <v>35</v>
      </c>
      <c r="J87" s="61">
        <v>2262</v>
      </c>
      <c r="K87" s="60">
        <v>169</v>
      </c>
      <c r="L87" s="60">
        <v>63</v>
      </c>
      <c r="M87" s="53">
        <v>1518</v>
      </c>
      <c r="N87" s="54">
        <v>151</v>
      </c>
      <c r="O87" s="54">
        <v>25</v>
      </c>
      <c r="P87" s="54">
        <v>665</v>
      </c>
      <c r="Q87" s="54">
        <v>15</v>
      </c>
      <c r="R87" s="54">
        <v>35</v>
      </c>
      <c r="S87" s="53">
        <v>2183</v>
      </c>
      <c r="T87" s="54">
        <v>166</v>
      </c>
      <c r="U87" s="54">
        <v>60</v>
      </c>
    </row>
    <row r="88" spans="1:21">
      <c r="A88" s="70"/>
      <c r="B88" s="54" t="s">
        <v>92</v>
      </c>
      <c r="C88" s="54"/>
      <c r="D88" s="56">
        <v>96</v>
      </c>
      <c r="E88" s="56">
        <v>81</v>
      </c>
      <c r="F88" s="56">
        <v>0</v>
      </c>
      <c r="G88" s="56">
        <v>3</v>
      </c>
      <c r="H88" s="56">
        <v>18</v>
      </c>
      <c r="I88" s="56">
        <v>0</v>
      </c>
      <c r="J88" s="60">
        <v>99</v>
      </c>
      <c r="K88" s="60">
        <v>99</v>
      </c>
      <c r="L88" s="60">
        <v>0</v>
      </c>
      <c r="M88" s="54">
        <v>93</v>
      </c>
      <c r="N88" s="54">
        <v>81</v>
      </c>
      <c r="O88" s="54">
        <v>0</v>
      </c>
      <c r="P88" s="54">
        <v>3</v>
      </c>
      <c r="Q88" s="54">
        <v>12</v>
      </c>
      <c r="R88" s="54">
        <v>0</v>
      </c>
      <c r="S88" s="54">
        <v>96</v>
      </c>
      <c r="T88" s="54">
        <v>93</v>
      </c>
      <c r="U88" s="54">
        <v>0</v>
      </c>
    </row>
    <row r="89" spans="1:21">
      <c r="A89" s="70"/>
      <c r="B89" s="54" t="s">
        <v>93</v>
      </c>
      <c r="C89" s="54"/>
      <c r="D89" s="58">
        <v>1317</v>
      </c>
      <c r="E89" s="56">
        <v>650</v>
      </c>
      <c r="F89" s="56">
        <v>41</v>
      </c>
      <c r="G89" s="58">
        <v>1317</v>
      </c>
      <c r="H89" s="56">
        <v>214</v>
      </c>
      <c r="I89" s="56">
        <v>154</v>
      </c>
      <c r="J89" s="61">
        <v>2634</v>
      </c>
      <c r="K89" s="60">
        <v>864</v>
      </c>
      <c r="L89" s="60">
        <v>195</v>
      </c>
      <c r="M89" s="53">
        <v>1293</v>
      </c>
      <c r="N89" s="54">
        <v>610</v>
      </c>
      <c r="O89" s="54">
        <v>41</v>
      </c>
      <c r="P89" s="53">
        <v>1275</v>
      </c>
      <c r="Q89" s="54">
        <v>198</v>
      </c>
      <c r="R89" s="54">
        <v>151</v>
      </c>
      <c r="S89" s="53">
        <v>2568</v>
      </c>
      <c r="T89" s="54">
        <v>808</v>
      </c>
      <c r="U89" s="54">
        <v>192</v>
      </c>
    </row>
    <row r="90" spans="1:21" ht="30">
      <c r="A90" s="70"/>
      <c r="B90" s="54" t="s">
        <v>94</v>
      </c>
      <c r="C90" s="54"/>
      <c r="D90" s="58">
        <v>4170</v>
      </c>
      <c r="E90" s="56">
        <v>314</v>
      </c>
      <c r="F90" s="56">
        <v>73</v>
      </c>
      <c r="G90" s="58">
        <v>2593</v>
      </c>
      <c r="H90" s="56">
        <v>170</v>
      </c>
      <c r="I90" s="56">
        <v>444</v>
      </c>
      <c r="J90" s="61">
        <v>6763</v>
      </c>
      <c r="K90" s="60">
        <v>484</v>
      </c>
      <c r="L90" s="60">
        <v>517</v>
      </c>
      <c r="M90" s="53">
        <v>3960</v>
      </c>
      <c r="N90" s="54">
        <v>297</v>
      </c>
      <c r="O90" s="54">
        <v>73</v>
      </c>
      <c r="P90" s="53">
        <v>2541</v>
      </c>
      <c r="Q90" s="54">
        <v>162</v>
      </c>
      <c r="R90" s="54">
        <v>438</v>
      </c>
      <c r="S90" s="53">
        <v>6501</v>
      </c>
      <c r="T90" s="54">
        <v>459</v>
      </c>
      <c r="U90" s="54">
        <v>511</v>
      </c>
    </row>
    <row r="91" spans="1:21" ht="30">
      <c r="A91" s="70"/>
      <c r="B91" s="54" t="s">
        <v>95</v>
      </c>
      <c r="C91" s="54"/>
      <c r="D91" s="58">
        <v>1959</v>
      </c>
      <c r="E91" s="58">
        <v>1026</v>
      </c>
      <c r="F91" s="56">
        <v>246</v>
      </c>
      <c r="G91" s="58">
        <v>1671</v>
      </c>
      <c r="H91" s="56">
        <v>617</v>
      </c>
      <c r="I91" s="56">
        <v>151</v>
      </c>
      <c r="J91" s="61">
        <v>3630</v>
      </c>
      <c r="K91" s="61">
        <v>1643</v>
      </c>
      <c r="L91" s="60">
        <v>397</v>
      </c>
      <c r="M91" s="53">
        <v>1905</v>
      </c>
      <c r="N91" s="53">
        <v>1002</v>
      </c>
      <c r="O91" s="54">
        <v>246</v>
      </c>
      <c r="P91" s="53">
        <v>1647</v>
      </c>
      <c r="Q91" s="54">
        <v>608</v>
      </c>
      <c r="R91" s="54">
        <v>151</v>
      </c>
      <c r="S91" s="53">
        <v>3552</v>
      </c>
      <c r="T91" s="53">
        <v>1610</v>
      </c>
      <c r="U91" s="54">
        <v>397</v>
      </c>
    </row>
    <row r="92" spans="1:21">
      <c r="A92" s="70"/>
      <c r="B92" s="54" t="s">
        <v>96</v>
      </c>
      <c r="C92" s="54"/>
      <c r="D92" s="58">
        <v>3547</v>
      </c>
      <c r="E92" s="58">
        <v>3620</v>
      </c>
      <c r="F92" s="56">
        <v>99</v>
      </c>
      <c r="G92" s="58">
        <v>2468</v>
      </c>
      <c r="H92" s="58">
        <v>1852</v>
      </c>
      <c r="I92" s="56">
        <v>303</v>
      </c>
      <c r="J92" s="61">
        <v>6015</v>
      </c>
      <c r="K92" s="61">
        <v>5472</v>
      </c>
      <c r="L92" s="60">
        <v>402</v>
      </c>
      <c r="M92" s="53">
        <v>3425</v>
      </c>
      <c r="N92" s="53">
        <v>3541</v>
      </c>
      <c r="O92" s="54">
        <v>99</v>
      </c>
      <c r="P92" s="53">
        <v>2405</v>
      </c>
      <c r="Q92" s="53">
        <v>1833</v>
      </c>
      <c r="R92" s="54">
        <v>303</v>
      </c>
      <c r="S92" s="53">
        <v>5830</v>
      </c>
      <c r="T92" s="53">
        <v>5374</v>
      </c>
      <c r="U92" s="54">
        <v>402</v>
      </c>
    </row>
    <row r="93" spans="1:21" ht="30">
      <c r="A93" s="70"/>
      <c r="B93" s="54" t="s">
        <v>97</v>
      </c>
      <c r="C93" s="54"/>
      <c r="D93" s="56">
        <v>236</v>
      </c>
      <c r="E93" s="56">
        <v>219</v>
      </c>
      <c r="F93" s="56">
        <v>3</v>
      </c>
      <c r="G93" s="56">
        <v>132</v>
      </c>
      <c r="H93" s="56">
        <v>150</v>
      </c>
      <c r="I93" s="56">
        <v>0</v>
      </c>
      <c r="J93" s="60">
        <v>368</v>
      </c>
      <c r="K93" s="60">
        <v>369</v>
      </c>
      <c r="L93" s="60">
        <v>3</v>
      </c>
      <c r="M93" s="54">
        <v>218</v>
      </c>
      <c r="N93" s="54">
        <v>204</v>
      </c>
      <c r="O93" s="54">
        <v>3</v>
      </c>
      <c r="P93" s="54">
        <v>123</v>
      </c>
      <c r="Q93" s="54">
        <v>144</v>
      </c>
      <c r="R93" s="54">
        <v>0</v>
      </c>
      <c r="S93" s="54">
        <v>341</v>
      </c>
      <c r="T93" s="54">
        <v>348</v>
      </c>
      <c r="U93" s="54">
        <v>3</v>
      </c>
    </row>
    <row r="94" spans="1:21">
      <c r="A94" s="70"/>
      <c r="B94" s="54" t="s">
        <v>98</v>
      </c>
      <c r="C94" s="54"/>
      <c r="D94" s="56">
        <v>120</v>
      </c>
      <c r="E94" s="56">
        <v>502</v>
      </c>
      <c r="F94" s="58">
        <v>3804</v>
      </c>
      <c r="G94" s="56">
        <v>30</v>
      </c>
      <c r="H94" s="56">
        <v>131</v>
      </c>
      <c r="I94" s="58">
        <v>1557</v>
      </c>
      <c r="J94" s="60">
        <v>150</v>
      </c>
      <c r="K94" s="60">
        <v>633</v>
      </c>
      <c r="L94" s="61">
        <v>5361</v>
      </c>
      <c r="M94" s="54">
        <v>117</v>
      </c>
      <c r="N94" s="54">
        <v>502</v>
      </c>
      <c r="O94" s="53">
        <v>3537</v>
      </c>
      <c r="P94" s="54">
        <v>30</v>
      </c>
      <c r="Q94" s="54">
        <v>128</v>
      </c>
      <c r="R94" s="53">
        <v>1422</v>
      </c>
      <c r="S94" s="54">
        <v>147</v>
      </c>
      <c r="T94" s="54">
        <v>630</v>
      </c>
      <c r="U94" s="53">
        <v>4959</v>
      </c>
    </row>
    <row r="95" spans="1:21">
      <c r="A95" s="70"/>
      <c r="B95" s="54" t="s">
        <v>99</v>
      </c>
      <c r="C95" s="54"/>
      <c r="D95" s="58">
        <v>1641</v>
      </c>
      <c r="E95" s="58">
        <v>2435</v>
      </c>
      <c r="F95" s="56">
        <v>131</v>
      </c>
      <c r="G95" s="58">
        <v>1080</v>
      </c>
      <c r="H95" s="58">
        <v>1284</v>
      </c>
      <c r="I95" s="56">
        <v>115</v>
      </c>
      <c r="J95" s="61">
        <v>2721</v>
      </c>
      <c r="K95" s="61">
        <v>3719</v>
      </c>
      <c r="L95" s="60">
        <v>246</v>
      </c>
      <c r="M95" s="53">
        <v>1602</v>
      </c>
      <c r="N95" s="53">
        <v>2330</v>
      </c>
      <c r="O95" s="54">
        <v>131</v>
      </c>
      <c r="P95" s="53">
        <v>1044</v>
      </c>
      <c r="Q95" s="53">
        <v>1236</v>
      </c>
      <c r="R95" s="54">
        <v>115</v>
      </c>
      <c r="S95" s="53">
        <v>2646</v>
      </c>
      <c r="T95" s="53">
        <v>3566</v>
      </c>
      <c r="U95" s="54">
        <v>246</v>
      </c>
    </row>
    <row r="96" spans="1:21" ht="45">
      <c r="A96" s="70"/>
      <c r="B96" s="54" t="s">
        <v>148</v>
      </c>
      <c r="C96" s="54"/>
      <c r="D96" s="56">
        <v>252</v>
      </c>
      <c r="E96" s="56">
        <v>570</v>
      </c>
      <c r="F96" s="56">
        <v>0</v>
      </c>
      <c r="G96" s="56">
        <v>150</v>
      </c>
      <c r="H96" s="56">
        <v>303</v>
      </c>
      <c r="I96" s="56">
        <v>0</v>
      </c>
      <c r="J96" s="60">
        <v>402</v>
      </c>
      <c r="K96" s="60">
        <v>873</v>
      </c>
      <c r="L96" s="60">
        <v>0</v>
      </c>
      <c r="M96" s="54">
        <v>246</v>
      </c>
      <c r="N96" s="54">
        <v>543</v>
      </c>
      <c r="O96" s="54">
        <v>0</v>
      </c>
      <c r="P96" s="54">
        <v>147</v>
      </c>
      <c r="Q96" s="54">
        <v>288</v>
      </c>
      <c r="R96" s="54">
        <v>0</v>
      </c>
      <c r="S96" s="54">
        <v>393</v>
      </c>
      <c r="T96" s="54">
        <v>831</v>
      </c>
      <c r="U96" s="54">
        <v>0</v>
      </c>
    </row>
    <row r="97" spans="1:21">
      <c r="A97" s="70"/>
      <c r="B97" s="54" t="s">
        <v>17</v>
      </c>
      <c r="C97" s="54" t="s">
        <v>18</v>
      </c>
      <c r="D97" s="53">
        <v>59080</v>
      </c>
      <c r="E97" s="53">
        <v>32214</v>
      </c>
      <c r="F97" s="53">
        <v>9308</v>
      </c>
      <c r="G97" s="53">
        <v>41244</v>
      </c>
      <c r="H97" s="53">
        <v>16229</v>
      </c>
      <c r="I97" s="53">
        <v>10164</v>
      </c>
      <c r="J97" s="53">
        <v>100324</v>
      </c>
      <c r="K97" s="53">
        <v>48443</v>
      </c>
      <c r="L97" s="53">
        <v>19472</v>
      </c>
      <c r="M97" s="53">
        <v>55539</v>
      </c>
      <c r="N97" s="53">
        <v>30878</v>
      </c>
      <c r="O97" s="53">
        <v>8651</v>
      </c>
      <c r="P97" s="53">
        <v>39372</v>
      </c>
      <c r="Q97" s="53">
        <v>15716</v>
      </c>
      <c r="R97" s="53">
        <v>9256</v>
      </c>
      <c r="S97" s="53">
        <v>94911</v>
      </c>
      <c r="T97" s="53">
        <v>46594</v>
      </c>
      <c r="U97" s="53">
        <v>17907</v>
      </c>
    </row>
    <row r="98" spans="1:21" ht="14.45" customHeight="1">
      <c r="A98" s="70" t="s">
        <v>17</v>
      </c>
      <c r="B98" s="71"/>
      <c r="C98" s="54" t="s">
        <v>18</v>
      </c>
      <c r="D98" s="53">
        <v>83820</v>
      </c>
      <c r="E98" s="53">
        <v>67068</v>
      </c>
      <c r="F98" s="53">
        <v>24551</v>
      </c>
      <c r="G98" s="53">
        <v>62937</v>
      </c>
      <c r="H98" s="53">
        <v>46948</v>
      </c>
      <c r="I98" s="53">
        <v>30761</v>
      </c>
      <c r="J98" s="53">
        <v>146757</v>
      </c>
      <c r="K98" s="53">
        <v>114016</v>
      </c>
      <c r="L98" s="53">
        <v>55312</v>
      </c>
      <c r="M98" s="53">
        <v>79282</v>
      </c>
      <c r="N98" s="53">
        <v>65042</v>
      </c>
      <c r="O98" s="53">
        <v>23433</v>
      </c>
      <c r="P98" s="53">
        <v>60376</v>
      </c>
      <c r="Q98" s="53">
        <v>45934</v>
      </c>
      <c r="R98" s="53">
        <v>28796</v>
      </c>
      <c r="S98" s="53">
        <v>139658</v>
      </c>
      <c r="T98" s="53">
        <v>110976</v>
      </c>
      <c r="U98" s="53">
        <v>52229</v>
      </c>
    </row>
    <row r="101" spans="1:21">
      <c r="A101" s="59"/>
    </row>
    <row r="102" spans="1:21">
      <c r="A102" s="1" t="s">
        <v>101</v>
      </c>
    </row>
    <row r="103" spans="1:21" ht="15.75" thickBot="1"/>
    <row r="104" spans="1:21" ht="14.45" customHeight="1">
      <c r="A104" s="73"/>
      <c r="B104" s="72"/>
      <c r="C104" s="72"/>
      <c r="D104" s="74" t="s">
        <v>1</v>
      </c>
      <c r="E104" s="74"/>
      <c r="F104" s="74"/>
      <c r="G104" s="74" t="s">
        <v>2</v>
      </c>
      <c r="H104" s="74"/>
      <c r="I104" s="74"/>
      <c r="J104" s="74" t="s">
        <v>3</v>
      </c>
      <c r="K104" s="74"/>
      <c r="L104" s="74"/>
      <c r="M104" s="74" t="s">
        <v>4</v>
      </c>
      <c r="N104" s="74"/>
      <c r="O104" s="74"/>
      <c r="P104" s="74" t="s">
        <v>5</v>
      </c>
      <c r="Q104" s="74"/>
      <c r="R104" s="74"/>
      <c r="S104" s="74" t="s">
        <v>6</v>
      </c>
      <c r="T104" s="74"/>
      <c r="U104" s="74"/>
    </row>
    <row r="105" spans="1:21" ht="14.45" customHeight="1">
      <c r="A105" s="70"/>
      <c r="B105" s="71"/>
      <c r="C105" s="71"/>
      <c r="D105" s="74" t="s">
        <v>7</v>
      </c>
      <c r="E105" s="74"/>
      <c r="F105" s="74"/>
      <c r="G105" s="74" t="s">
        <v>7</v>
      </c>
      <c r="H105" s="74"/>
      <c r="I105" s="74"/>
      <c r="J105" s="74" t="s">
        <v>7</v>
      </c>
      <c r="K105" s="74"/>
      <c r="L105" s="74"/>
      <c r="M105" s="74" t="s">
        <v>7</v>
      </c>
      <c r="N105" s="74"/>
      <c r="O105" s="74"/>
      <c r="P105" s="74" t="s">
        <v>7</v>
      </c>
      <c r="Q105" s="74"/>
      <c r="R105" s="74"/>
      <c r="S105" s="74" t="s">
        <v>7</v>
      </c>
      <c r="T105" s="74"/>
      <c r="U105" s="74"/>
    </row>
    <row r="106" spans="1:21">
      <c r="A106" s="70"/>
      <c r="B106" s="71"/>
      <c r="C106" s="71"/>
      <c r="D106" s="48" t="s">
        <v>8</v>
      </c>
      <c r="E106" s="48" t="s">
        <v>9</v>
      </c>
      <c r="F106" s="48" t="s">
        <v>10</v>
      </c>
      <c r="G106" s="48" t="s">
        <v>8</v>
      </c>
      <c r="H106" s="48" t="s">
        <v>9</v>
      </c>
      <c r="I106" s="48" t="s">
        <v>10</v>
      </c>
      <c r="J106" s="48" t="s">
        <v>8</v>
      </c>
      <c r="K106" s="48" t="s">
        <v>9</v>
      </c>
      <c r="L106" s="48" t="s">
        <v>10</v>
      </c>
      <c r="M106" s="48" t="s">
        <v>8</v>
      </c>
      <c r="N106" s="48" t="s">
        <v>9</v>
      </c>
      <c r="O106" s="48" t="s">
        <v>10</v>
      </c>
      <c r="P106" s="48" t="s">
        <v>8</v>
      </c>
      <c r="Q106" s="48" t="s">
        <v>9</v>
      </c>
      <c r="R106" s="48" t="s">
        <v>10</v>
      </c>
      <c r="S106" s="48" t="s">
        <v>8</v>
      </c>
      <c r="T106" s="48" t="s">
        <v>9</v>
      </c>
      <c r="U106" s="48" t="s">
        <v>10</v>
      </c>
    </row>
    <row r="107" spans="1:21" ht="15" customHeight="1">
      <c r="A107" s="70" t="s">
        <v>11</v>
      </c>
      <c r="B107" s="54" t="s">
        <v>12</v>
      </c>
      <c r="C107" s="54"/>
      <c r="D107" s="49">
        <v>0</v>
      </c>
      <c r="E107" s="49">
        <v>0</v>
      </c>
      <c r="F107" s="49">
        <v>12</v>
      </c>
      <c r="G107" s="49">
        <v>0</v>
      </c>
      <c r="H107" s="49">
        <v>0</v>
      </c>
      <c r="I107" s="49">
        <v>3</v>
      </c>
      <c r="J107" s="62">
        <v>0</v>
      </c>
      <c r="K107" s="62">
        <v>0</v>
      </c>
      <c r="L107" s="62">
        <v>15</v>
      </c>
      <c r="M107" s="47">
        <v>0</v>
      </c>
      <c r="N107" s="47">
        <v>0</v>
      </c>
      <c r="O107" s="47">
        <v>12</v>
      </c>
      <c r="P107" s="47">
        <v>0</v>
      </c>
      <c r="Q107" s="47">
        <v>0</v>
      </c>
      <c r="R107" s="47">
        <v>3</v>
      </c>
      <c r="S107" s="47">
        <v>0</v>
      </c>
      <c r="T107" s="47">
        <v>0</v>
      </c>
      <c r="U107" s="47">
        <v>15</v>
      </c>
    </row>
    <row r="108" spans="1:21" ht="45">
      <c r="A108" s="70"/>
      <c r="B108" s="54" t="s">
        <v>16</v>
      </c>
      <c r="C108" s="54"/>
      <c r="D108" s="49">
        <v>0</v>
      </c>
      <c r="E108" s="49">
        <v>0</v>
      </c>
      <c r="F108" s="49">
        <v>18</v>
      </c>
      <c r="G108" s="49">
        <v>0</v>
      </c>
      <c r="H108" s="49">
        <v>0</v>
      </c>
      <c r="I108" s="49">
        <v>3</v>
      </c>
      <c r="J108" s="62">
        <v>0</v>
      </c>
      <c r="K108" s="62">
        <v>0</v>
      </c>
      <c r="L108" s="62">
        <v>21</v>
      </c>
      <c r="M108" s="47">
        <v>0</v>
      </c>
      <c r="N108" s="47">
        <v>0</v>
      </c>
      <c r="O108" s="47">
        <v>18</v>
      </c>
      <c r="P108" s="47">
        <v>0</v>
      </c>
      <c r="Q108" s="47">
        <v>0</v>
      </c>
      <c r="R108" s="47">
        <v>3</v>
      </c>
      <c r="S108" s="47">
        <v>0</v>
      </c>
      <c r="T108" s="47">
        <v>0</v>
      </c>
      <c r="U108" s="47">
        <v>21</v>
      </c>
    </row>
    <row r="109" spans="1:21">
      <c r="A109" s="70"/>
      <c r="B109" s="54" t="s">
        <v>17</v>
      </c>
      <c r="C109" s="54" t="s">
        <v>18</v>
      </c>
      <c r="D109" s="47">
        <v>0</v>
      </c>
      <c r="E109" s="47">
        <v>0</v>
      </c>
      <c r="F109" s="47">
        <v>30</v>
      </c>
      <c r="G109" s="47">
        <v>0</v>
      </c>
      <c r="H109" s="47">
        <v>0</v>
      </c>
      <c r="I109" s="47">
        <v>6</v>
      </c>
      <c r="J109" s="62">
        <v>0</v>
      </c>
      <c r="K109" s="62">
        <v>0</v>
      </c>
      <c r="L109" s="62">
        <v>36</v>
      </c>
      <c r="M109" s="47">
        <v>0</v>
      </c>
      <c r="N109" s="47">
        <v>0</v>
      </c>
      <c r="O109" s="47">
        <v>30</v>
      </c>
      <c r="P109" s="47">
        <v>0</v>
      </c>
      <c r="Q109" s="47">
        <v>0</v>
      </c>
      <c r="R109" s="47">
        <v>6</v>
      </c>
      <c r="S109" s="47">
        <v>0</v>
      </c>
      <c r="T109" s="47">
        <v>0</v>
      </c>
      <c r="U109" s="47">
        <v>36</v>
      </c>
    </row>
    <row r="110" spans="1:21" ht="45">
      <c r="A110" s="70" t="s">
        <v>35</v>
      </c>
      <c r="B110" s="54" t="s">
        <v>36</v>
      </c>
      <c r="C110" s="54"/>
      <c r="D110" s="49">
        <v>0</v>
      </c>
      <c r="E110" s="49">
        <v>0</v>
      </c>
      <c r="F110" s="49">
        <v>309</v>
      </c>
      <c r="G110" s="49">
        <v>0</v>
      </c>
      <c r="H110" s="49">
        <v>0</v>
      </c>
      <c r="I110" s="49">
        <v>33</v>
      </c>
      <c r="J110" s="62">
        <v>0</v>
      </c>
      <c r="K110" s="62">
        <v>0</v>
      </c>
      <c r="L110" s="62">
        <v>342</v>
      </c>
      <c r="M110" s="47">
        <v>0</v>
      </c>
      <c r="N110" s="47">
        <v>0</v>
      </c>
      <c r="O110" s="47">
        <v>309</v>
      </c>
      <c r="P110" s="47">
        <v>0</v>
      </c>
      <c r="Q110" s="47">
        <v>0</v>
      </c>
      <c r="R110" s="47">
        <v>33</v>
      </c>
      <c r="S110" s="47">
        <v>0</v>
      </c>
      <c r="T110" s="47">
        <v>0</v>
      </c>
      <c r="U110" s="47">
        <v>342</v>
      </c>
    </row>
    <row r="111" spans="1:21" ht="30">
      <c r="A111" s="70"/>
      <c r="B111" s="54" t="s">
        <v>37</v>
      </c>
      <c r="C111" s="54"/>
      <c r="D111" s="49">
        <v>0</v>
      </c>
      <c r="E111" s="49">
        <v>30</v>
      </c>
      <c r="F111" s="49">
        <v>0</v>
      </c>
      <c r="G111" s="49">
        <v>0</v>
      </c>
      <c r="H111" s="49">
        <v>0</v>
      </c>
      <c r="I111" s="49">
        <v>0</v>
      </c>
      <c r="J111" s="62">
        <v>0</v>
      </c>
      <c r="K111" s="62">
        <v>30</v>
      </c>
      <c r="L111" s="62">
        <v>0</v>
      </c>
      <c r="M111" s="47">
        <v>0</v>
      </c>
      <c r="N111" s="47">
        <v>30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30</v>
      </c>
      <c r="U111" s="47">
        <v>0</v>
      </c>
    </row>
    <row r="112" spans="1:21" ht="60">
      <c r="A112" s="70"/>
      <c r="B112" s="54" t="s">
        <v>38</v>
      </c>
      <c r="C112" s="54"/>
      <c r="D112" s="49">
        <v>0</v>
      </c>
      <c r="E112" s="49">
        <v>300</v>
      </c>
      <c r="F112" s="49">
        <v>12</v>
      </c>
      <c r="G112" s="49">
        <v>0</v>
      </c>
      <c r="H112" s="49">
        <v>0</v>
      </c>
      <c r="I112" s="49">
        <v>23</v>
      </c>
      <c r="J112" s="62">
        <v>0</v>
      </c>
      <c r="K112" s="62">
        <v>300</v>
      </c>
      <c r="L112" s="62">
        <v>35</v>
      </c>
      <c r="M112" s="47">
        <v>0</v>
      </c>
      <c r="N112" s="47">
        <v>300</v>
      </c>
      <c r="O112" s="47">
        <v>12</v>
      </c>
      <c r="P112" s="47">
        <v>0</v>
      </c>
      <c r="Q112" s="47">
        <v>0</v>
      </c>
      <c r="R112" s="47">
        <v>23</v>
      </c>
      <c r="S112" s="47">
        <v>0</v>
      </c>
      <c r="T112" s="47">
        <v>300</v>
      </c>
      <c r="U112" s="47">
        <v>35</v>
      </c>
    </row>
    <row r="113" spans="1:21">
      <c r="A113" s="70"/>
      <c r="B113" s="54" t="s">
        <v>17</v>
      </c>
      <c r="C113" s="54" t="s">
        <v>18</v>
      </c>
      <c r="D113" s="47">
        <v>0</v>
      </c>
      <c r="E113" s="47">
        <v>330</v>
      </c>
      <c r="F113" s="47">
        <v>321</v>
      </c>
      <c r="G113" s="47">
        <v>0</v>
      </c>
      <c r="H113" s="47">
        <v>0</v>
      </c>
      <c r="I113" s="47">
        <v>56</v>
      </c>
      <c r="J113" s="62">
        <v>0</v>
      </c>
      <c r="K113" s="62">
        <v>330</v>
      </c>
      <c r="L113" s="62">
        <v>377</v>
      </c>
      <c r="M113" s="47">
        <v>0</v>
      </c>
      <c r="N113" s="47">
        <v>330</v>
      </c>
      <c r="O113" s="47">
        <v>321</v>
      </c>
      <c r="P113" s="47">
        <v>0</v>
      </c>
      <c r="Q113" s="47">
        <v>0</v>
      </c>
      <c r="R113" s="47">
        <v>56</v>
      </c>
      <c r="S113" s="47">
        <v>0</v>
      </c>
      <c r="T113" s="47">
        <v>330</v>
      </c>
      <c r="U113" s="47">
        <v>377</v>
      </c>
    </row>
    <row r="114" spans="1:21" ht="45">
      <c r="A114" s="70" t="s">
        <v>39</v>
      </c>
      <c r="B114" s="54" t="s">
        <v>45</v>
      </c>
      <c r="C114" s="54"/>
      <c r="D114" s="49">
        <v>0</v>
      </c>
      <c r="E114" s="49">
        <v>54</v>
      </c>
      <c r="F114" s="49">
        <v>73</v>
      </c>
      <c r="G114" s="49">
        <v>0</v>
      </c>
      <c r="H114" s="49">
        <v>3</v>
      </c>
      <c r="I114" s="49">
        <v>110</v>
      </c>
      <c r="J114" s="62">
        <v>0</v>
      </c>
      <c r="K114" s="62">
        <v>57</v>
      </c>
      <c r="L114" s="62">
        <v>183</v>
      </c>
      <c r="M114" s="47">
        <v>0</v>
      </c>
      <c r="N114" s="47">
        <v>54</v>
      </c>
      <c r="O114" s="47">
        <v>73</v>
      </c>
      <c r="P114" s="47">
        <v>0</v>
      </c>
      <c r="Q114" s="47">
        <v>3</v>
      </c>
      <c r="R114" s="47">
        <v>110</v>
      </c>
      <c r="S114" s="47">
        <v>0</v>
      </c>
      <c r="T114" s="47">
        <v>57</v>
      </c>
      <c r="U114" s="47">
        <v>183</v>
      </c>
    </row>
    <row r="115" spans="1:21" ht="30">
      <c r="A115" s="70"/>
      <c r="B115" s="54" t="s">
        <v>48</v>
      </c>
      <c r="C115" s="54"/>
      <c r="D115" s="49">
        <v>0</v>
      </c>
      <c r="E115" s="49">
        <v>0</v>
      </c>
      <c r="F115" s="49">
        <v>2</v>
      </c>
      <c r="G115" s="49">
        <v>0</v>
      </c>
      <c r="H115" s="49">
        <v>0</v>
      </c>
      <c r="I115" s="49">
        <v>0</v>
      </c>
      <c r="J115" s="62">
        <v>0</v>
      </c>
      <c r="K115" s="62">
        <v>0</v>
      </c>
      <c r="L115" s="62">
        <v>2</v>
      </c>
      <c r="M115" s="47">
        <v>0</v>
      </c>
      <c r="N115" s="47">
        <v>0</v>
      </c>
      <c r="O115" s="47">
        <v>2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2</v>
      </c>
    </row>
    <row r="116" spans="1:21">
      <c r="A116" s="70"/>
      <c r="B116" s="54" t="s">
        <v>17</v>
      </c>
      <c r="C116" s="54" t="s">
        <v>18</v>
      </c>
      <c r="D116" s="47">
        <v>0</v>
      </c>
      <c r="E116" s="47">
        <v>54</v>
      </c>
      <c r="F116" s="47">
        <v>75</v>
      </c>
      <c r="G116" s="47">
        <v>0</v>
      </c>
      <c r="H116" s="47">
        <v>3</v>
      </c>
      <c r="I116" s="47">
        <v>110</v>
      </c>
      <c r="J116" s="62">
        <v>0</v>
      </c>
      <c r="K116" s="62">
        <v>57</v>
      </c>
      <c r="L116" s="62">
        <v>185</v>
      </c>
      <c r="M116" s="47">
        <v>0</v>
      </c>
      <c r="N116" s="47">
        <v>54</v>
      </c>
      <c r="O116" s="47">
        <v>75</v>
      </c>
      <c r="P116" s="47">
        <v>0</v>
      </c>
      <c r="Q116" s="47">
        <v>3</v>
      </c>
      <c r="R116" s="47">
        <v>110</v>
      </c>
      <c r="S116" s="47">
        <v>0</v>
      </c>
      <c r="T116" s="47">
        <v>57</v>
      </c>
      <c r="U116" s="47">
        <v>185</v>
      </c>
    </row>
    <row r="117" spans="1:21" ht="30">
      <c r="A117" s="70" t="s">
        <v>65</v>
      </c>
      <c r="B117" s="54" t="s">
        <v>102</v>
      </c>
      <c r="C117" s="54"/>
      <c r="D117" s="49">
        <v>0</v>
      </c>
      <c r="E117" s="49">
        <v>0</v>
      </c>
      <c r="F117" s="49">
        <v>117</v>
      </c>
      <c r="G117" s="49">
        <v>0</v>
      </c>
      <c r="H117" s="49">
        <v>0</v>
      </c>
      <c r="I117" s="49">
        <v>3</v>
      </c>
      <c r="J117" s="62">
        <v>0</v>
      </c>
      <c r="K117" s="62">
        <v>0</v>
      </c>
      <c r="L117" s="62">
        <v>120</v>
      </c>
      <c r="M117" s="47">
        <v>0</v>
      </c>
      <c r="N117" s="47">
        <v>0</v>
      </c>
      <c r="O117" s="47">
        <v>117</v>
      </c>
      <c r="P117" s="47">
        <v>0</v>
      </c>
      <c r="Q117" s="47">
        <v>0</v>
      </c>
      <c r="R117" s="47">
        <v>3</v>
      </c>
      <c r="S117" s="47">
        <v>0</v>
      </c>
      <c r="T117" s="47">
        <v>0</v>
      </c>
      <c r="U117" s="47">
        <v>120</v>
      </c>
    </row>
    <row r="118" spans="1:21">
      <c r="A118" s="70"/>
      <c r="B118" s="54" t="s">
        <v>17</v>
      </c>
      <c r="C118" s="54" t="s">
        <v>18</v>
      </c>
      <c r="D118" s="47">
        <v>0</v>
      </c>
      <c r="E118" s="47">
        <v>0</v>
      </c>
      <c r="F118" s="47">
        <v>117</v>
      </c>
      <c r="G118" s="47">
        <v>0</v>
      </c>
      <c r="H118" s="47">
        <v>0</v>
      </c>
      <c r="I118" s="47">
        <v>3</v>
      </c>
      <c r="J118" s="62">
        <v>0</v>
      </c>
      <c r="K118" s="62">
        <v>0</v>
      </c>
      <c r="L118" s="62">
        <v>120</v>
      </c>
      <c r="M118" s="47">
        <v>0</v>
      </c>
      <c r="N118" s="47">
        <v>0</v>
      </c>
      <c r="O118" s="47">
        <v>117</v>
      </c>
      <c r="P118" s="47">
        <v>0</v>
      </c>
      <c r="Q118" s="47">
        <v>0</v>
      </c>
      <c r="R118" s="47">
        <v>3</v>
      </c>
      <c r="S118" s="47">
        <v>0</v>
      </c>
      <c r="T118" s="47">
        <v>0</v>
      </c>
      <c r="U118" s="47">
        <v>120</v>
      </c>
    </row>
    <row r="119" spans="1:21" ht="30">
      <c r="A119" s="70" t="s">
        <v>70</v>
      </c>
      <c r="B119" s="54" t="s">
        <v>86</v>
      </c>
      <c r="C119" s="54"/>
      <c r="D119" s="49">
        <v>0</v>
      </c>
      <c r="E119" s="49">
        <v>0</v>
      </c>
      <c r="F119" s="49">
        <v>459</v>
      </c>
      <c r="G119" s="49">
        <v>0</v>
      </c>
      <c r="H119" s="49">
        <v>0</v>
      </c>
      <c r="I119" s="49">
        <v>51</v>
      </c>
      <c r="J119" s="62">
        <v>0</v>
      </c>
      <c r="K119" s="62">
        <v>0</v>
      </c>
      <c r="L119" s="62">
        <v>510</v>
      </c>
      <c r="M119" s="47">
        <v>0</v>
      </c>
      <c r="N119" s="47">
        <v>0</v>
      </c>
      <c r="O119" s="47">
        <v>450</v>
      </c>
      <c r="P119" s="47">
        <v>0</v>
      </c>
      <c r="Q119" s="47">
        <v>0</v>
      </c>
      <c r="R119" s="47">
        <v>48</v>
      </c>
      <c r="S119" s="47">
        <v>0</v>
      </c>
      <c r="T119" s="47">
        <v>0</v>
      </c>
      <c r="U119" s="47">
        <v>498</v>
      </c>
    </row>
    <row r="120" spans="1:21" ht="30">
      <c r="A120" s="70"/>
      <c r="B120" s="54" t="s">
        <v>87</v>
      </c>
      <c r="C120" s="54"/>
      <c r="D120" s="49">
        <v>0</v>
      </c>
      <c r="E120" s="49">
        <v>192</v>
      </c>
      <c r="F120" s="49">
        <v>36</v>
      </c>
      <c r="G120" s="49">
        <v>0</v>
      </c>
      <c r="H120" s="49">
        <v>45</v>
      </c>
      <c r="I120" s="49">
        <v>12</v>
      </c>
      <c r="J120" s="62">
        <v>0</v>
      </c>
      <c r="K120" s="62">
        <v>237</v>
      </c>
      <c r="L120" s="62">
        <v>48</v>
      </c>
      <c r="M120" s="47">
        <v>0</v>
      </c>
      <c r="N120" s="47">
        <v>177</v>
      </c>
      <c r="O120" s="47">
        <v>33</v>
      </c>
      <c r="P120" s="47">
        <v>0</v>
      </c>
      <c r="Q120" s="47">
        <v>45</v>
      </c>
      <c r="R120" s="47">
        <v>12</v>
      </c>
      <c r="S120" s="47">
        <v>0</v>
      </c>
      <c r="T120" s="47">
        <v>222</v>
      </c>
      <c r="U120" s="47">
        <v>45</v>
      </c>
    </row>
    <row r="121" spans="1:21" ht="30">
      <c r="A121" s="70"/>
      <c r="B121" s="54" t="s">
        <v>95</v>
      </c>
      <c r="C121" s="54"/>
      <c r="D121" s="49">
        <v>0</v>
      </c>
      <c r="E121" s="49">
        <v>0</v>
      </c>
      <c r="F121" s="49">
        <v>72</v>
      </c>
      <c r="G121" s="49">
        <v>0</v>
      </c>
      <c r="H121" s="49">
        <v>0</v>
      </c>
      <c r="I121" s="49">
        <v>9</v>
      </c>
      <c r="J121" s="62">
        <v>0</v>
      </c>
      <c r="K121" s="62">
        <v>0</v>
      </c>
      <c r="L121" s="62">
        <v>81</v>
      </c>
      <c r="M121" s="47">
        <v>0</v>
      </c>
      <c r="N121" s="47">
        <v>0</v>
      </c>
      <c r="O121" s="47">
        <v>72</v>
      </c>
      <c r="P121" s="47">
        <v>0</v>
      </c>
      <c r="Q121" s="47">
        <v>0</v>
      </c>
      <c r="R121" s="47">
        <v>9</v>
      </c>
      <c r="S121" s="47">
        <v>0</v>
      </c>
      <c r="T121" s="47">
        <v>0</v>
      </c>
      <c r="U121" s="47">
        <v>81</v>
      </c>
    </row>
    <row r="122" spans="1:21">
      <c r="A122" s="70"/>
      <c r="B122" s="54" t="s">
        <v>96</v>
      </c>
      <c r="C122" s="54"/>
      <c r="D122" s="49">
        <v>0</v>
      </c>
      <c r="E122" s="49">
        <v>0</v>
      </c>
      <c r="F122" s="49">
        <v>117</v>
      </c>
      <c r="G122" s="49">
        <v>0</v>
      </c>
      <c r="H122" s="49">
        <v>0</v>
      </c>
      <c r="I122" s="49">
        <v>24</v>
      </c>
      <c r="J122" s="62">
        <v>0</v>
      </c>
      <c r="K122" s="62">
        <v>0</v>
      </c>
      <c r="L122" s="62">
        <v>141</v>
      </c>
      <c r="M122" s="47">
        <v>0</v>
      </c>
      <c r="N122" s="47">
        <v>0</v>
      </c>
      <c r="O122" s="47">
        <v>117</v>
      </c>
      <c r="P122" s="47">
        <v>0</v>
      </c>
      <c r="Q122" s="47">
        <v>0</v>
      </c>
      <c r="R122" s="47">
        <v>24</v>
      </c>
      <c r="S122" s="47">
        <v>0</v>
      </c>
      <c r="T122" s="47">
        <v>0</v>
      </c>
      <c r="U122" s="47">
        <v>141</v>
      </c>
    </row>
    <row r="123" spans="1:21">
      <c r="A123" s="70"/>
      <c r="B123" s="54" t="s">
        <v>98</v>
      </c>
      <c r="C123" s="54"/>
      <c r="D123" s="49">
        <v>39</v>
      </c>
      <c r="E123" s="49">
        <v>310</v>
      </c>
      <c r="F123" s="49">
        <v>1110</v>
      </c>
      <c r="G123" s="49">
        <v>21</v>
      </c>
      <c r="H123" s="49">
        <v>9</v>
      </c>
      <c r="I123" s="49">
        <v>27</v>
      </c>
      <c r="J123" s="62">
        <v>60</v>
      </c>
      <c r="K123" s="62">
        <v>319</v>
      </c>
      <c r="L123" s="62">
        <v>1137</v>
      </c>
      <c r="M123" s="47">
        <v>27</v>
      </c>
      <c r="N123" s="47">
        <v>301</v>
      </c>
      <c r="O123" s="47">
        <v>1104</v>
      </c>
      <c r="P123" s="47">
        <v>21</v>
      </c>
      <c r="Q123" s="47">
        <v>9</v>
      </c>
      <c r="R123" s="47">
        <v>27</v>
      </c>
      <c r="S123" s="47">
        <v>48</v>
      </c>
      <c r="T123" s="47">
        <v>310</v>
      </c>
      <c r="U123" s="47">
        <v>1131</v>
      </c>
    </row>
    <row r="124" spans="1:21">
      <c r="A124" s="70"/>
      <c r="B124" s="54" t="s">
        <v>17</v>
      </c>
      <c r="C124" s="54" t="s">
        <v>18</v>
      </c>
      <c r="D124" s="47">
        <v>39</v>
      </c>
      <c r="E124" s="47">
        <v>502</v>
      </c>
      <c r="F124" s="47">
        <v>1794</v>
      </c>
      <c r="G124" s="47">
        <v>21</v>
      </c>
      <c r="H124" s="47">
        <v>54</v>
      </c>
      <c r="I124" s="47">
        <v>123</v>
      </c>
      <c r="J124" s="62">
        <v>60</v>
      </c>
      <c r="K124" s="62">
        <v>556</v>
      </c>
      <c r="L124" s="62">
        <v>1917</v>
      </c>
      <c r="M124" s="47">
        <v>27</v>
      </c>
      <c r="N124" s="47">
        <v>478</v>
      </c>
      <c r="O124" s="47">
        <v>1776</v>
      </c>
      <c r="P124" s="47">
        <v>21</v>
      </c>
      <c r="Q124" s="47">
        <v>54</v>
      </c>
      <c r="R124" s="47">
        <v>120</v>
      </c>
      <c r="S124" s="47">
        <v>48</v>
      </c>
      <c r="T124" s="47">
        <v>532</v>
      </c>
      <c r="U124" s="47">
        <v>1896</v>
      </c>
    </row>
    <row r="125" spans="1:21" ht="14.45" customHeight="1">
      <c r="A125" s="70" t="s">
        <v>17</v>
      </c>
      <c r="B125" s="71"/>
      <c r="C125" s="54" t="s">
        <v>18</v>
      </c>
      <c r="D125" s="47">
        <v>39</v>
      </c>
      <c r="E125" s="47">
        <v>886</v>
      </c>
      <c r="F125" s="47">
        <v>2337</v>
      </c>
      <c r="G125" s="47">
        <v>21</v>
      </c>
      <c r="H125" s="47">
        <v>57</v>
      </c>
      <c r="I125" s="47">
        <v>298</v>
      </c>
      <c r="J125" s="47">
        <v>60</v>
      </c>
      <c r="K125" s="47">
        <v>943</v>
      </c>
      <c r="L125" s="47">
        <v>2635</v>
      </c>
      <c r="M125" s="47">
        <v>27</v>
      </c>
      <c r="N125" s="47">
        <v>862</v>
      </c>
      <c r="O125" s="47">
        <v>2319</v>
      </c>
      <c r="P125" s="47">
        <v>21</v>
      </c>
      <c r="Q125" s="47">
        <v>57</v>
      </c>
      <c r="R125" s="47">
        <v>295</v>
      </c>
      <c r="S125" s="47">
        <v>48</v>
      </c>
      <c r="T125" s="47">
        <v>919</v>
      </c>
      <c r="U125" s="47">
        <v>2614</v>
      </c>
    </row>
    <row r="128" spans="1:21">
      <c r="A128" s="59"/>
    </row>
    <row r="129" spans="1:21" ht="15" customHeight="1">
      <c r="A129" s="1" t="s">
        <v>103</v>
      </c>
    </row>
    <row r="130" spans="1:21" ht="15.75" thickBot="1"/>
    <row r="131" spans="1:21" ht="14.45" customHeight="1">
      <c r="A131" s="73"/>
      <c r="B131" s="72"/>
      <c r="C131" s="72"/>
      <c r="D131" s="72" t="s">
        <v>1</v>
      </c>
      <c r="E131" s="72"/>
      <c r="F131" s="72"/>
      <c r="G131" s="72" t="s">
        <v>2</v>
      </c>
      <c r="H131" s="72"/>
      <c r="I131" s="72"/>
      <c r="J131" s="72" t="s">
        <v>3</v>
      </c>
      <c r="K131" s="72"/>
      <c r="L131" s="72"/>
      <c r="M131" s="72" t="s">
        <v>4</v>
      </c>
      <c r="N131" s="72"/>
      <c r="O131" s="72"/>
      <c r="P131" s="72" t="s">
        <v>5</v>
      </c>
      <c r="Q131" s="72"/>
      <c r="R131" s="72"/>
      <c r="S131" s="72" t="s">
        <v>6</v>
      </c>
      <c r="T131" s="72"/>
      <c r="U131" s="72"/>
    </row>
    <row r="132" spans="1:21" ht="14.45" customHeight="1">
      <c r="A132" s="70"/>
      <c r="B132" s="71"/>
      <c r="C132" s="71"/>
      <c r="D132" s="71" t="s">
        <v>7</v>
      </c>
      <c r="E132" s="71"/>
      <c r="F132" s="71"/>
      <c r="G132" s="71" t="s">
        <v>7</v>
      </c>
      <c r="H132" s="71"/>
      <c r="I132" s="71"/>
      <c r="J132" s="71" t="s">
        <v>7</v>
      </c>
      <c r="K132" s="71"/>
      <c r="L132" s="71"/>
      <c r="M132" s="71" t="s">
        <v>7</v>
      </c>
      <c r="N132" s="71"/>
      <c r="O132" s="71"/>
      <c r="P132" s="71" t="s">
        <v>7</v>
      </c>
      <c r="Q132" s="71"/>
      <c r="R132" s="71"/>
      <c r="S132" s="71" t="s">
        <v>7</v>
      </c>
      <c r="T132" s="71"/>
      <c r="U132" s="71"/>
    </row>
    <row r="133" spans="1:21" ht="30">
      <c r="A133" s="70"/>
      <c r="B133" s="71"/>
      <c r="C133" s="71"/>
      <c r="D133" s="54" t="s">
        <v>8</v>
      </c>
      <c r="E133" s="54" t="s">
        <v>9</v>
      </c>
      <c r="F133" s="54" t="s">
        <v>10</v>
      </c>
      <c r="G133" s="54" t="s">
        <v>8</v>
      </c>
      <c r="H133" s="54" t="s">
        <v>9</v>
      </c>
      <c r="I133" s="54" t="s">
        <v>10</v>
      </c>
      <c r="J133" s="54" t="s">
        <v>8</v>
      </c>
      <c r="K133" s="54" t="s">
        <v>9</v>
      </c>
      <c r="L133" s="54" t="s">
        <v>10</v>
      </c>
      <c r="M133" s="54" t="s">
        <v>8</v>
      </c>
      <c r="N133" s="54" t="s">
        <v>9</v>
      </c>
      <c r="O133" s="54" t="s">
        <v>10</v>
      </c>
      <c r="P133" s="54" t="s">
        <v>8</v>
      </c>
      <c r="Q133" s="54" t="s">
        <v>9</v>
      </c>
      <c r="R133" s="54" t="s">
        <v>10</v>
      </c>
      <c r="S133" s="54" t="s">
        <v>8</v>
      </c>
      <c r="T133" s="54" t="s">
        <v>9</v>
      </c>
      <c r="U133" s="54" t="s">
        <v>10</v>
      </c>
    </row>
    <row r="134" spans="1:21">
      <c r="A134" s="70" t="s">
        <v>104</v>
      </c>
      <c r="B134" s="54" t="s">
        <v>105</v>
      </c>
      <c r="C134" s="54"/>
      <c r="D134" s="56">
        <v>785</v>
      </c>
      <c r="E134" s="58">
        <v>6054</v>
      </c>
      <c r="F134" s="56">
        <v>12</v>
      </c>
      <c r="G134" s="56">
        <v>626</v>
      </c>
      <c r="H134" s="58">
        <v>3336</v>
      </c>
      <c r="I134" s="56">
        <v>15</v>
      </c>
      <c r="J134" s="57">
        <v>1411</v>
      </c>
      <c r="K134" s="57">
        <v>9390</v>
      </c>
      <c r="L134" s="55">
        <v>27</v>
      </c>
      <c r="M134" s="54">
        <v>751</v>
      </c>
      <c r="N134" s="53">
        <v>5838</v>
      </c>
      <c r="O134" s="54">
        <v>12</v>
      </c>
      <c r="P134" s="54">
        <v>595</v>
      </c>
      <c r="Q134" s="53">
        <v>3199</v>
      </c>
      <c r="R134" s="54">
        <v>15</v>
      </c>
      <c r="S134" s="53">
        <v>1346</v>
      </c>
      <c r="T134" s="53">
        <v>9037</v>
      </c>
      <c r="U134" s="54">
        <v>27</v>
      </c>
    </row>
    <row r="135" spans="1:21">
      <c r="A135" s="70"/>
      <c r="B135" s="54" t="s">
        <v>17</v>
      </c>
      <c r="C135" s="54" t="s">
        <v>18</v>
      </c>
      <c r="D135" s="54">
        <v>785</v>
      </c>
      <c r="E135" s="53">
        <v>6054</v>
      </c>
      <c r="F135" s="54">
        <v>12</v>
      </c>
      <c r="G135" s="54">
        <v>626</v>
      </c>
      <c r="H135" s="53">
        <v>3336</v>
      </c>
      <c r="I135" s="54">
        <v>15</v>
      </c>
      <c r="J135" s="53">
        <v>1411</v>
      </c>
      <c r="K135" s="53">
        <v>9390</v>
      </c>
      <c r="L135" s="54">
        <v>27</v>
      </c>
      <c r="M135" s="54">
        <v>751</v>
      </c>
      <c r="N135" s="53">
        <v>5838</v>
      </c>
      <c r="O135" s="54">
        <v>12</v>
      </c>
      <c r="P135" s="54">
        <v>595</v>
      </c>
      <c r="Q135" s="53">
        <v>3199</v>
      </c>
      <c r="R135" s="54">
        <v>15</v>
      </c>
      <c r="S135" s="53">
        <v>1346</v>
      </c>
      <c r="T135" s="53">
        <v>9037</v>
      </c>
      <c r="U135" s="54">
        <v>27</v>
      </c>
    </row>
    <row r="136" spans="1:21" ht="14.45" customHeight="1">
      <c r="A136" s="70" t="s">
        <v>17</v>
      </c>
      <c r="B136" s="71"/>
      <c r="C136" s="54" t="s">
        <v>18</v>
      </c>
      <c r="D136" s="54">
        <v>785</v>
      </c>
      <c r="E136" s="53">
        <v>6054</v>
      </c>
      <c r="F136" s="54">
        <v>12</v>
      </c>
      <c r="G136" s="54">
        <v>626</v>
      </c>
      <c r="H136" s="53">
        <v>3336</v>
      </c>
      <c r="I136" s="54">
        <v>15</v>
      </c>
      <c r="J136" s="53">
        <v>1411</v>
      </c>
      <c r="K136" s="53">
        <v>9390</v>
      </c>
      <c r="L136" s="54">
        <v>27</v>
      </c>
      <c r="M136" s="54">
        <v>751</v>
      </c>
      <c r="N136" s="53">
        <v>5838</v>
      </c>
      <c r="O136" s="54">
        <v>12</v>
      </c>
      <c r="P136" s="54">
        <v>595</v>
      </c>
      <c r="Q136" s="53">
        <v>3199</v>
      </c>
      <c r="R136" s="54">
        <v>15</v>
      </c>
      <c r="S136" s="53">
        <v>1346</v>
      </c>
      <c r="T136" s="53">
        <v>9037</v>
      </c>
      <c r="U136" s="54">
        <v>27</v>
      </c>
    </row>
    <row r="139" spans="1:21">
      <c r="A139" s="59"/>
    </row>
    <row r="140" spans="1:21">
      <c r="A140" s="1" t="s">
        <v>106</v>
      </c>
    </row>
    <row r="141" spans="1:21" ht="15" customHeight="1" thickBot="1"/>
    <row r="142" spans="1:21" ht="14.45" customHeight="1">
      <c r="A142" s="73"/>
      <c r="B142" s="72"/>
      <c r="C142" s="72"/>
      <c r="D142" s="72" t="s">
        <v>1</v>
      </c>
      <c r="E142" s="72"/>
      <c r="F142" s="72" t="s">
        <v>2</v>
      </c>
      <c r="G142" s="72"/>
      <c r="H142" s="72" t="s">
        <v>3</v>
      </c>
      <c r="I142" s="72"/>
      <c r="J142" s="72" t="s">
        <v>4</v>
      </c>
      <c r="K142" s="72"/>
      <c r="L142" s="72" t="s">
        <v>5</v>
      </c>
      <c r="M142" s="72"/>
      <c r="N142" s="72" t="s">
        <v>6</v>
      </c>
      <c r="O142" s="72"/>
    </row>
    <row r="143" spans="1:21" ht="14.45" customHeight="1">
      <c r="A143" s="70"/>
      <c r="B143" s="71"/>
      <c r="C143" s="71"/>
      <c r="D143" s="71" t="s">
        <v>7</v>
      </c>
      <c r="E143" s="71"/>
      <c r="F143" s="71" t="s">
        <v>7</v>
      </c>
      <c r="G143" s="71"/>
      <c r="H143" s="71" t="s">
        <v>7</v>
      </c>
      <c r="I143" s="71"/>
      <c r="J143" s="71" t="s">
        <v>7</v>
      </c>
      <c r="K143" s="71"/>
      <c r="L143" s="71" t="s">
        <v>7</v>
      </c>
      <c r="M143" s="71"/>
      <c r="N143" s="71" t="s">
        <v>7</v>
      </c>
      <c r="O143" s="71"/>
    </row>
    <row r="144" spans="1:21" ht="30">
      <c r="A144" s="70"/>
      <c r="B144" s="71"/>
      <c r="C144" s="71"/>
      <c r="D144" s="54" t="s">
        <v>8</v>
      </c>
      <c r="E144" s="54" t="s">
        <v>9</v>
      </c>
      <c r="F144" s="54" t="s">
        <v>8</v>
      </c>
      <c r="G144" s="54" t="s">
        <v>9</v>
      </c>
      <c r="H144" s="54" t="s">
        <v>8</v>
      </c>
      <c r="I144" s="54" t="s">
        <v>9</v>
      </c>
      <c r="J144" s="54" t="s">
        <v>8</v>
      </c>
      <c r="K144" s="54" t="s">
        <v>9</v>
      </c>
      <c r="L144" s="54" t="s">
        <v>8</v>
      </c>
      <c r="M144" s="54" t="s">
        <v>9</v>
      </c>
      <c r="N144" s="54" t="s">
        <v>8</v>
      </c>
      <c r="O144" s="54" t="s">
        <v>9</v>
      </c>
    </row>
    <row r="145" spans="1:15">
      <c r="A145" s="70" t="s">
        <v>23</v>
      </c>
      <c r="B145" s="54" t="s">
        <v>28</v>
      </c>
      <c r="C145" s="54"/>
      <c r="D145" s="56">
        <v>27</v>
      </c>
      <c r="E145" s="56">
        <v>18</v>
      </c>
      <c r="F145" s="56">
        <v>51</v>
      </c>
      <c r="G145" s="56">
        <v>6</v>
      </c>
      <c r="H145" s="55">
        <v>78</v>
      </c>
      <c r="I145" s="55">
        <v>24</v>
      </c>
      <c r="J145" s="54">
        <v>15</v>
      </c>
      <c r="K145" s="54">
        <v>12</v>
      </c>
      <c r="L145" s="54">
        <v>45</v>
      </c>
      <c r="M145" s="54">
        <v>3</v>
      </c>
      <c r="N145" s="54">
        <v>60</v>
      </c>
      <c r="O145" s="54">
        <v>15</v>
      </c>
    </row>
    <row r="146" spans="1:15" ht="45">
      <c r="A146" s="70"/>
      <c r="B146" s="54" t="s">
        <v>31</v>
      </c>
      <c r="C146" s="54"/>
      <c r="D146" s="56">
        <v>234</v>
      </c>
      <c r="E146" s="56">
        <v>0</v>
      </c>
      <c r="F146" s="56">
        <v>237</v>
      </c>
      <c r="G146" s="56">
        <v>0</v>
      </c>
      <c r="H146" s="55">
        <v>471</v>
      </c>
      <c r="I146" s="55">
        <v>0</v>
      </c>
      <c r="J146" s="54">
        <v>228</v>
      </c>
      <c r="K146" s="54">
        <v>0</v>
      </c>
      <c r="L146" s="54">
        <v>225</v>
      </c>
      <c r="M146" s="54">
        <v>0</v>
      </c>
      <c r="N146" s="54">
        <v>453</v>
      </c>
      <c r="O146" s="54">
        <v>0</v>
      </c>
    </row>
    <row r="147" spans="1:15">
      <c r="A147" s="70"/>
      <c r="B147" s="54" t="s">
        <v>17</v>
      </c>
      <c r="C147" s="54" t="s">
        <v>18</v>
      </c>
      <c r="D147" s="54">
        <v>261</v>
      </c>
      <c r="E147" s="54">
        <v>18</v>
      </c>
      <c r="F147" s="54">
        <v>288</v>
      </c>
      <c r="G147" s="54">
        <v>6</v>
      </c>
      <c r="H147" s="55">
        <v>549</v>
      </c>
      <c r="I147" s="55">
        <v>24</v>
      </c>
      <c r="J147" s="54">
        <v>243</v>
      </c>
      <c r="K147" s="54">
        <v>12</v>
      </c>
      <c r="L147" s="54">
        <v>270</v>
      </c>
      <c r="M147" s="54">
        <v>3</v>
      </c>
      <c r="N147" s="54">
        <v>513</v>
      </c>
      <c r="O147" s="54">
        <v>15</v>
      </c>
    </row>
    <row r="148" spans="1:15">
      <c r="A148" s="70" t="s">
        <v>49</v>
      </c>
      <c r="B148" s="54" t="s">
        <v>52</v>
      </c>
      <c r="C148" s="54"/>
      <c r="D148" s="56">
        <v>120</v>
      </c>
      <c r="E148" s="56">
        <v>198</v>
      </c>
      <c r="F148" s="56">
        <v>126</v>
      </c>
      <c r="G148" s="56">
        <v>171</v>
      </c>
      <c r="H148" s="55">
        <v>246</v>
      </c>
      <c r="I148" s="55">
        <v>369</v>
      </c>
      <c r="J148" s="54">
        <v>108</v>
      </c>
      <c r="K148" s="54">
        <v>186</v>
      </c>
      <c r="L148" s="54">
        <v>117</v>
      </c>
      <c r="M148" s="54">
        <v>162</v>
      </c>
      <c r="N148" s="54">
        <v>225</v>
      </c>
      <c r="O148" s="54">
        <v>348</v>
      </c>
    </row>
    <row r="149" spans="1:15">
      <c r="A149" s="70"/>
      <c r="B149" s="54" t="s">
        <v>53</v>
      </c>
      <c r="C149" s="54"/>
      <c r="D149" s="56">
        <v>0</v>
      </c>
      <c r="E149" s="56">
        <v>111</v>
      </c>
      <c r="F149" s="56">
        <v>0</v>
      </c>
      <c r="G149" s="56">
        <v>66</v>
      </c>
      <c r="H149" s="55">
        <v>0</v>
      </c>
      <c r="I149" s="55">
        <v>177</v>
      </c>
      <c r="J149" s="54">
        <v>0</v>
      </c>
      <c r="K149" s="54">
        <v>93</v>
      </c>
      <c r="L149" s="54">
        <v>0</v>
      </c>
      <c r="M149" s="54">
        <v>45</v>
      </c>
      <c r="N149" s="54">
        <v>0</v>
      </c>
      <c r="O149" s="54">
        <v>138</v>
      </c>
    </row>
    <row r="150" spans="1:15">
      <c r="A150" s="70"/>
      <c r="B150" s="54" t="s">
        <v>54</v>
      </c>
      <c r="C150" s="54"/>
      <c r="D150" s="56">
        <v>600</v>
      </c>
      <c r="E150" s="58">
        <v>1186</v>
      </c>
      <c r="F150" s="56">
        <v>464</v>
      </c>
      <c r="G150" s="56">
        <v>837</v>
      </c>
      <c r="H150" s="57">
        <v>1064</v>
      </c>
      <c r="I150" s="57">
        <v>2023</v>
      </c>
      <c r="J150" s="54">
        <v>585</v>
      </c>
      <c r="K150" s="53">
        <v>1171</v>
      </c>
      <c r="L150" s="54">
        <v>452</v>
      </c>
      <c r="M150" s="54">
        <v>822</v>
      </c>
      <c r="N150" s="53">
        <v>1037</v>
      </c>
      <c r="O150" s="53">
        <v>1993</v>
      </c>
    </row>
    <row r="151" spans="1:15">
      <c r="A151" s="70"/>
      <c r="B151" s="54" t="s">
        <v>17</v>
      </c>
      <c r="C151" s="54" t="s">
        <v>18</v>
      </c>
      <c r="D151" s="54">
        <v>720</v>
      </c>
      <c r="E151" s="53">
        <v>1495</v>
      </c>
      <c r="F151" s="54">
        <v>590</v>
      </c>
      <c r="G151" s="53">
        <v>1074</v>
      </c>
      <c r="H151" s="57">
        <v>1310</v>
      </c>
      <c r="I151" s="57">
        <v>2569</v>
      </c>
      <c r="J151" s="54">
        <v>693</v>
      </c>
      <c r="K151" s="53">
        <v>1450</v>
      </c>
      <c r="L151" s="54">
        <v>569</v>
      </c>
      <c r="M151" s="53">
        <v>1029</v>
      </c>
      <c r="N151" s="53">
        <v>1262</v>
      </c>
      <c r="O151" s="53">
        <v>2479</v>
      </c>
    </row>
    <row r="152" spans="1:15" ht="30">
      <c r="A152" s="70" t="s">
        <v>70</v>
      </c>
      <c r="B152" s="54" t="s">
        <v>94</v>
      </c>
      <c r="C152" s="54"/>
      <c r="D152" s="56">
        <v>120</v>
      </c>
      <c r="E152" s="56">
        <v>0</v>
      </c>
      <c r="F152" s="56">
        <v>60</v>
      </c>
      <c r="G152" s="56">
        <v>0</v>
      </c>
      <c r="H152" s="55">
        <v>180</v>
      </c>
      <c r="I152" s="55">
        <v>0</v>
      </c>
      <c r="J152" s="54">
        <v>112</v>
      </c>
      <c r="K152" s="54">
        <v>0</v>
      </c>
      <c r="L152" s="54">
        <v>60</v>
      </c>
      <c r="M152" s="54">
        <v>0</v>
      </c>
      <c r="N152" s="54">
        <v>172</v>
      </c>
      <c r="O152" s="54">
        <v>0</v>
      </c>
    </row>
    <row r="153" spans="1:15">
      <c r="A153" s="70"/>
      <c r="B153" s="54" t="s">
        <v>17</v>
      </c>
      <c r="C153" s="54" t="s">
        <v>18</v>
      </c>
      <c r="D153" s="54">
        <v>120</v>
      </c>
      <c r="E153" s="54">
        <v>0</v>
      </c>
      <c r="F153" s="54">
        <v>60</v>
      </c>
      <c r="G153" s="54">
        <v>0</v>
      </c>
      <c r="H153" s="55">
        <v>180</v>
      </c>
      <c r="I153" s="55">
        <v>0</v>
      </c>
      <c r="J153" s="54">
        <v>112</v>
      </c>
      <c r="K153" s="54">
        <v>0</v>
      </c>
      <c r="L153" s="54">
        <v>60</v>
      </c>
      <c r="M153" s="54">
        <v>0</v>
      </c>
      <c r="N153" s="54">
        <v>172</v>
      </c>
      <c r="O153" s="54">
        <v>0</v>
      </c>
    </row>
    <row r="154" spans="1:15" ht="14.45" customHeight="1">
      <c r="A154" s="70" t="s">
        <v>17</v>
      </c>
      <c r="B154" s="71"/>
      <c r="C154" s="54" t="s">
        <v>18</v>
      </c>
      <c r="D154" s="53">
        <v>1101</v>
      </c>
      <c r="E154" s="53">
        <v>1513</v>
      </c>
      <c r="F154" s="54">
        <v>938</v>
      </c>
      <c r="G154" s="53">
        <v>1080</v>
      </c>
      <c r="H154" s="53">
        <v>2039</v>
      </c>
      <c r="I154" s="53">
        <v>2593</v>
      </c>
      <c r="J154" s="53">
        <v>1048</v>
      </c>
      <c r="K154" s="53">
        <v>1462</v>
      </c>
      <c r="L154" s="54">
        <v>899</v>
      </c>
      <c r="M154" s="53">
        <v>1032</v>
      </c>
      <c r="N154" s="53">
        <v>1947</v>
      </c>
      <c r="O154" s="53">
        <v>2494</v>
      </c>
    </row>
  </sheetData>
  <mergeCells count="79">
    <mergeCell ref="M104:O104"/>
    <mergeCell ref="P104:R104"/>
    <mergeCell ref="S104:U104"/>
    <mergeCell ref="M105:O105"/>
    <mergeCell ref="P105:R105"/>
    <mergeCell ref="S105:U105"/>
    <mergeCell ref="D104:F104"/>
    <mergeCell ref="G104:I104"/>
    <mergeCell ref="J104:L104"/>
    <mergeCell ref="D105:F105"/>
    <mergeCell ref="G105:I105"/>
    <mergeCell ref="J105:L105"/>
    <mergeCell ref="A3:C5"/>
    <mergeCell ref="D3:F3"/>
    <mergeCell ref="G3:I3"/>
    <mergeCell ref="J3:L3"/>
    <mergeCell ref="M3:O3"/>
    <mergeCell ref="S3:U3"/>
    <mergeCell ref="D4:F4"/>
    <mergeCell ref="G4:I4"/>
    <mergeCell ref="J4:L4"/>
    <mergeCell ref="M4:O4"/>
    <mergeCell ref="P4:R4"/>
    <mergeCell ref="S4:U4"/>
    <mergeCell ref="P3:R3"/>
    <mergeCell ref="A61:A64"/>
    <mergeCell ref="A6:A11"/>
    <mergeCell ref="A12:A15"/>
    <mergeCell ref="A16:A24"/>
    <mergeCell ref="A25:A27"/>
    <mergeCell ref="A28:A31"/>
    <mergeCell ref="A32:A41"/>
    <mergeCell ref="A42:A51"/>
    <mergeCell ref="A52:A53"/>
    <mergeCell ref="A54:A56"/>
    <mergeCell ref="A57:A58"/>
    <mergeCell ref="A59:A60"/>
    <mergeCell ref="A107:A109"/>
    <mergeCell ref="A110:A113"/>
    <mergeCell ref="A114:A116"/>
    <mergeCell ref="A117:A118"/>
    <mergeCell ref="A65:A66"/>
    <mergeCell ref="A67:A97"/>
    <mergeCell ref="A98:B98"/>
    <mergeCell ref="A104:C106"/>
    <mergeCell ref="A119:A124"/>
    <mergeCell ref="A131:C133"/>
    <mergeCell ref="D131:F131"/>
    <mergeCell ref="G131:I131"/>
    <mergeCell ref="J131:L131"/>
    <mergeCell ref="A125:B125"/>
    <mergeCell ref="M131:O131"/>
    <mergeCell ref="S131:U131"/>
    <mergeCell ref="D132:F132"/>
    <mergeCell ref="G132:I132"/>
    <mergeCell ref="J132:L132"/>
    <mergeCell ref="M132:O132"/>
    <mergeCell ref="P132:R132"/>
    <mergeCell ref="S132:U132"/>
    <mergeCell ref="P131:R131"/>
    <mergeCell ref="L143:M143"/>
    <mergeCell ref="N143:O143"/>
    <mergeCell ref="H142:I142"/>
    <mergeCell ref="A134:A135"/>
    <mergeCell ref="A136:B136"/>
    <mergeCell ref="A142:C144"/>
    <mergeCell ref="D142:E142"/>
    <mergeCell ref="F142:G142"/>
    <mergeCell ref="L142:M142"/>
    <mergeCell ref="N142:O142"/>
    <mergeCell ref="A145:A147"/>
    <mergeCell ref="A148:A151"/>
    <mergeCell ref="A152:A153"/>
    <mergeCell ref="A154:B154"/>
    <mergeCell ref="J142:K142"/>
    <mergeCell ref="D143:E143"/>
    <mergeCell ref="F143:G143"/>
    <mergeCell ref="H143:I143"/>
    <mergeCell ref="J143:K1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NOC</vt:lpstr>
      <vt:lpstr>Tulsa</vt:lpstr>
      <vt:lpstr>EC - LSTD</vt:lpstr>
      <vt:lpstr>EC - CIDL</vt:lpstr>
      <vt:lpstr>SAS Output</vt:lpstr>
      <vt:lpstr>NOC!Print_Titles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Kellianne E.</dc:creator>
  <cp:lastModifiedBy>Alesha Carter</cp:lastModifiedBy>
  <cp:lastPrinted>2023-09-27T20:52:26Z</cp:lastPrinted>
  <dcterms:created xsi:type="dcterms:W3CDTF">2023-09-25T21:27:32Z</dcterms:created>
  <dcterms:modified xsi:type="dcterms:W3CDTF">2024-06-26T21:08:45Z</dcterms:modified>
</cp:coreProperties>
</file>