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quinn/Downloads/"/>
    </mc:Choice>
  </mc:AlternateContent>
  <xr:revisionPtr revIDLastSave="0" documentId="8_{6EBE9D86-9E3E-8445-8DE7-21B632B6A6C0}" xr6:coauthVersionLast="47" xr6:coauthVersionMax="47" xr10:uidLastSave="{00000000-0000-0000-0000-000000000000}"/>
  <bookViews>
    <workbookView xWindow="780" yWindow="500" windowWidth="21600" windowHeight="12740" xr2:uid="{CEF116BD-2A5F-4C36-BEAA-F7BF9EBBFF07}"/>
  </bookViews>
  <sheets>
    <sheet name="NOC" sheetId="2" r:id="rId1"/>
    <sheet name="Tulsa" sheetId="7" r:id="rId2"/>
    <sheet name="EC - LSTD" sheetId="4" r:id="rId3"/>
    <sheet name="EC - CIDL" sheetId="5" r:id="rId4"/>
  </sheets>
  <definedNames>
    <definedName name="_xlnm.Print_Titles" localSheetId="0">NOC!$1:$8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7" i="2" l="1"/>
  <c r="J86" i="2"/>
  <c r="J76" i="2"/>
  <c r="J65" i="2"/>
  <c r="J47" i="2"/>
  <c r="J56" i="2"/>
  <c r="J60" i="2"/>
  <c r="J42" i="2"/>
  <c r="J14" i="2"/>
  <c r="J97" i="2"/>
  <c r="K96" i="2"/>
  <c r="L96" i="2"/>
  <c r="J96" i="2"/>
  <c r="J91" i="2"/>
  <c r="K86" i="2"/>
  <c r="L86" i="2"/>
  <c r="L10" i="5"/>
  <c r="L20" i="5"/>
  <c r="L9" i="7"/>
  <c r="M9" i="7"/>
  <c r="N9" i="7"/>
  <c r="N10" i="7"/>
  <c r="L19" i="7"/>
  <c r="M19" i="7"/>
  <c r="N19" i="7"/>
  <c r="L20" i="7"/>
  <c r="M20" i="7"/>
  <c r="N20" i="7"/>
  <c r="L21" i="7"/>
  <c r="M21" i="7"/>
  <c r="N21" i="7"/>
  <c r="N22" i="7"/>
  <c r="L24" i="7"/>
  <c r="M24" i="7"/>
  <c r="N24" i="7"/>
  <c r="N25" i="7"/>
  <c r="L27" i="7"/>
  <c r="M27" i="7"/>
  <c r="N27" i="7"/>
  <c r="L12" i="7"/>
  <c r="M12" i="7"/>
  <c r="N12" i="7"/>
  <c r="L13" i="7"/>
  <c r="M13" i="7"/>
  <c r="N13" i="7"/>
  <c r="L14" i="7"/>
  <c r="M14" i="7"/>
  <c r="N14" i="7"/>
  <c r="L15" i="7"/>
  <c r="M15" i="7"/>
  <c r="N15" i="7"/>
  <c r="L16" i="7"/>
  <c r="M16" i="7"/>
  <c r="N16" i="7"/>
  <c r="N17" i="7"/>
  <c r="N28" i="7"/>
  <c r="M10" i="7"/>
  <c r="M22" i="7"/>
  <c r="M25" i="7"/>
  <c r="M17" i="7"/>
  <c r="M28" i="7"/>
  <c r="L10" i="7"/>
  <c r="L22" i="7"/>
  <c r="L25" i="7"/>
  <c r="L17" i="7"/>
  <c r="L28" i="7"/>
  <c r="K9" i="7"/>
  <c r="K10" i="7"/>
  <c r="K19" i="7"/>
  <c r="K20" i="7"/>
  <c r="K21" i="7"/>
  <c r="K22" i="7"/>
  <c r="K24" i="7"/>
  <c r="K25" i="7"/>
  <c r="K27" i="7"/>
  <c r="K12" i="7"/>
  <c r="K13" i="7"/>
  <c r="K14" i="7"/>
  <c r="K15" i="7"/>
  <c r="K16" i="7"/>
  <c r="K17" i="7"/>
  <c r="K28" i="7"/>
  <c r="J10" i="7"/>
  <c r="J22" i="7"/>
  <c r="J25" i="7"/>
  <c r="J17" i="7"/>
  <c r="J28" i="7"/>
  <c r="I22" i="7"/>
  <c r="I25" i="7"/>
  <c r="I17" i="7"/>
  <c r="I28" i="7"/>
  <c r="H9" i="7"/>
  <c r="H10" i="7"/>
  <c r="H19" i="7"/>
  <c r="H20" i="7"/>
  <c r="H21" i="7"/>
  <c r="H22" i="7"/>
  <c r="H24" i="7"/>
  <c r="H25" i="7"/>
  <c r="H27" i="7"/>
  <c r="H12" i="7"/>
  <c r="H13" i="7"/>
  <c r="H14" i="7"/>
  <c r="H15" i="7"/>
  <c r="H16" i="7"/>
  <c r="H17" i="7"/>
  <c r="H28" i="7"/>
  <c r="G10" i="7"/>
  <c r="G22" i="7"/>
  <c r="G25" i="7"/>
  <c r="G17" i="7"/>
  <c r="G28" i="7"/>
  <c r="F10" i="7"/>
  <c r="F22" i="7"/>
  <c r="F25" i="7"/>
  <c r="F17" i="7"/>
  <c r="F28" i="7"/>
  <c r="N10" i="2"/>
  <c r="O10" i="2"/>
  <c r="P10" i="2"/>
  <c r="Q10" i="2"/>
  <c r="N11" i="2"/>
  <c r="O11" i="2"/>
  <c r="P11" i="2"/>
  <c r="Q11" i="2"/>
  <c r="N12" i="2"/>
  <c r="O12" i="2"/>
  <c r="P12" i="2"/>
  <c r="Q12" i="2"/>
  <c r="N13" i="2"/>
  <c r="O13" i="2"/>
  <c r="P13" i="2"/>
  <c r="Q13" i="2"/>
  <c r="Q14" i="2"/>
  <c r="N16" i="2"/>
  <c r="O16" i="2"/>
  <c r="P16" i="2"/>
  <c r="Q16" i="2"/>
  <c r="N17" i="2"/>
  <c r="O17" i="2"/>
  <c r="P17" i="2"/>
  <c r="Q17" i="2"/>
  <c r="N18" i="2"/>
  <c r="O18" i="2"/>
  <c r="P18" i="2"/>
  <c r="Q18" i="2"/>
  <c r="N19" i="2"/>
  <c r="O19" i="2"/>
  <c r="P19" i="2"/>
  <c r="Q19" i="2"/>
  <c r="N20" i="2"/>
  <c r="O20" i="2"/>
  <c r="P20" i="2"/>
  <c r="Q20" i="2"/>
  <c r="N21" i="2"/>
  <c r="O21" i="2"/>
  <c r="P21" i="2"/>
  <c r="Q21" i="2"/>
  <c r="N22" i="2"/>
  <c r="O22" i="2"/>
  <c r="P22" i="2"/>
  <c r="Q22" i="2"/>
  <c r="N23" i="2"/>
  <c r="O23" i="2"/>
  <c r="P23" i="2"/>
  <c r="Q23" i="2"/>
  <c r="N24" i="2"/>
  <c r="O24" i="2"/>
  <c r="P24" i="2"/>
  <c r="Q24" i="2"/>
  <c r="N25" i="2"/>
  <c r="O25" i="2"/>
  <c r="P25" i="2"/>
  <c r="Q25" i="2"/>
  <c r="N26" i="2"/>
  <c r="O26" i="2"/>
  <c r="P26" i="2"/>
  <c r="Q26" i="2"/>
  <c r="N27" i="2"/>
  <c r="O27" i="2"/>
  <c r="P27" i="2"/>
  <c r="Q27" i="2"/>
  <c r="N28" i="2"/>
  <c r="O28" i="2"/>
  <c r="P28" i="2"/>
  <c r="Q28" i="2"/>
  <c r="N29" i="2"/>
  <c r="O29" i="2"/>
  <c r="P29" i="2"/>
  <c r="Q29" i="2"/>
  <c r="N30" i="2"/>
  <c r="O30" i="2"/>
  <c r="P30" i="2"/>
  <c r="Q30" i="2"/>
  <c r="N31" i="2"/>
  <c r="O31" i="2"/>
  <c r="P31" i="2"/>
  <c r="Q31" i="2"/>
  <c r="N32" i="2"/>
  <c r="O32" i="2"/>
  <c r="P32" i="2"/>
  <c r="Q32" i="2"/>
  <c r="N33" i="2"/>
  <c r="O33" i="2"/>
  <c r="P33" i="2"/>
  <c r="Q33" i="2"/>
  <c r="N34" i="2"/>
  <c r="O34" i="2"/>
  <c r="P34" i="2"/>
  <c r="Q34" i="2"/>
  <c r="N35" i="2"/>
  <c r="O35" i="2"/>
  <c r="P35" i="2"/>
  <c r="Q35" i="2"/>
  <c r="N36" i="2"/>
  <c r="O36" i="2"/>
  <c r="P36" i="2"/>
  <c r="Q36" i="2"/>
  <c r="N37" i="2"/>
  <c r="O37" i="2"/>
  <c r="P37" i="2"/>
  <c r="Q37" i="2"/>
  <c r="N38" i="2"/>
  <c r="O38" i="2"/>
  <c r="P38" i="2"/>
  <c r="Q38" i="2"/>
  <c r="N39" i="2"/>
  <c r="O39" i="2"/>
  <c r="P39" i="2"/>
  <c r="Q39" i="2"/>
  <c r="N40" i="2"/>
  <c r="O40" i="2"/>
  <c r="P40" i="2"/>
  <c r="Q40" i="2"/>
  <c r="N41" i="2"/>
  <c r="O41" i="2"/>
  <c r="P41" i="2"/>
  <c r="Q41" i="2"/>
  <c r="Q42" i="2"/>
  <c r="N44" i="2"/>
  <c r="O44" i="2"/>
  <c r="P44" i="2"/>
  <c r="Q44" i="2"/>
  <c r="N45" i="2"/>
  <c r="O45" i="2"/>
  <c r="P45" i="2"/>
  <c r="Q45" i="2"/>
  <c r="N46" i="2"/>
  <c r="O46" i="2"/>
  <c r="P46" i="2"/>
  <c r="Q46" i="2"/>
  <c r="Q47" i="2"/>
  <c r="N49" i="2"/>
  <c r="O49" i="2"/>
  <c r="P49" i="2"/>
  <c r="Q49" i="2"/>
  <c r="N50" i="2"/>
  <c r="O50" i="2"/>
  <c r="P50" i="2"/>
  <c r="Q50" i="2"/>
  <c r="N51" i="2"/>
  <c r="O51" i="2"/>
  <c r="P51" i="2"/>
  <c r="Q51" i="2"/>
  <c r="N52" i="2"/>
  <c r="O52" i="2"/>
  <c r="P52" i="2"/>
  <c r="Q52" i="2"/>
  <c r="N53" i="2"/>
  <c r="O53" i="2"/>
  <c r="P53" i="2"/>
  <c r="Q53" i="2"/>
  <c r="N54" i="2"/>
  <c r="O54" i="2"/>
  <c r="P54" i="2"/>
  <c r="Q54" i="2"/>
  <c r="N55" i="2"/>
  <c r="O55" i="2"/>
  <c r="P55" i="2"/>
  <c r="Q55" i="2"/>
  <c r="Q56" i="2"/>
  <c r="N58" i="2"/>
  <c r="O58" i="2"/>
  <c r="P58" i="2"/>
  <c r="Q58" i="2"/>
  <c r="N59" i="2"/>
  <c r="O59" i="2"/>
  <c r="P59" i="2"/>
  <c r="Q59" i="2"/>
  <c r="Q60" i="2"/>
  <c r="N62" i="2"/>
  <c r="O62" i="2"/>
  <c r="P62" i="2"/>
  <c r="Q62" i="2"/>
  <c r="N63" i="2"/>
  <c r="O63" i="2"/>
  <c r="P63" i="2"/>
  <c r="Q63" i="2"/>
  <c r="N64" i="2"/>
  <c r="O64" i="2"/>
  <c r="P64" i="2"/>
  <c r="Q64" i="2"/>
  <c r="Q65" i="2"/>
  <c r="N67" i="2"/>
  <c r="O67" i="2"/>
  <c r="P67" i="2"/>
  <c r="Q67" i="2"/>
  <c r="N68" i="2"/>
  <c r="O68" i="2"/>
  <c r="P68" i="2"/>
  <c r="Q68" i="2"/>
  <c r="N69" i="2"/>
  <c r="O69" i="2"/>
  <c r="P69" i="2"/>
  <c r="Q69" i="2"/>
  <c r="N70" i="2"/>
  <c r="O70" i="2"/>
  <c r="P70" i="2"/>
  <c r="Q70" i="2"/>
  <c r="N71" i="2"/>
  <c r="O71" i="2"/>
  <c r="P71" i="2"/>
  <c r="Q71" i="2"/>
  <c r="N72" i="2"/>
  <c r="O72" i="2"/>
  <c r="P72" i="2"/>
  <c r="Q72" i="2"/>
  <c r="N73" i="2"/>
  <c r="O73" i="2"/>
  <c r="P73" i="2"/>
  <c r="Q73" i="2"/>
  <c r="N74" i="2"/>
  <c r="O74" i="2"/>
  <c r="P74" i="2"/>
  <c r="Q74" i="2"/>
  <c r="N75" i="2"/>
  <c r="O75" i="2"/>
  <c r="P75" i="2"/>
  <c r="Q75" i="2"/>
  <c r="Q76" i="2"/>
  <c r="N78" i="2"/>
  <c r="O78" i="2"/>
  <c r="P78" i="2"/>
  <c r="Q78" i="2"/>
  <c r="N79" i="2"/>
  <c r="O79" i="2"/>
  <c r="P79" i="2"/>
  <c r="Q79" i="2"/>
  <c r="N80" i="2"/>
  <c r="O80" i="2"/>
  <c r="P80" i="2"/>
  <c r="Q80" i="2"/>
  <c r="N81" i="2"/>
  <c r="O81" i="2"/>
  <c r="P81" i="2"/>
  <c r="Q81" i="2"/>
  <c r="N82" i="2"/>
  <c r="O82" i="2"/>
  <c r="P82" i="2"/>
  <c r="Q82" i="2"/>
  <c r="N83" i="2"/>
  <c r="O83" i="2"/>
  <c r="P83" i="2"/>
  <c r="Q83" i="2"/>
  <c r="N84" i="2"/>
  <c r="O84" i="2"/>
  <c r="P84" i="2"/>
  <c r="Q84" i="2"/>
  <c r="N85" i="2"/>
  <c r="O85" i="2"/>
  <c r="P85" i="2"/>
  <c r="Q85" i="2"/>
  <c r="Q86" i="2"/>
  <c r="N87" i="2"/>
  <c r="O87" i="2"/>
  <c r="P87" i="2"/>
  <c r="Q87" i="2"/>
  <c r="N89" i="2"/>
  <c r="O89" i="2"/>
  <c r="P89" i="2"/>
  <c r="Q89" i="2"/>
  <c r="N90" i="2"/>
  <c r="O90" i="2"/>
  <c r="P90" i="2"/>
  <c r="Q90" i="2"/>
  <c r="Q91" i="2"/>
  <c r="N92" i="2"/>
  <c r="O92" i="2"/>
  <c r="P92" i="2"/>
  <c r="Q92" i="2"/>
  <c r="N93" i="2"/>
  <c r="O93" i="2"/>
  <c r="P93" i="2"/>
  <c r="Q93" i="2"/>
  <c r="N95" i="2"/>
  <c r="O95" i="2"/>
  <c r="P95" i="2"/>
  <c r="Q95" i="2"/>
  <c r="Q96" i="2"/>
  <c r="Q98" i="2"/>
  <c r="P14" i="2"/>
  <c r="P42" i="2"/>
  <c r="P47" i="2"/>
  <c r="P56" i="2"/>
  <c r="P60" i="2"/>
  <c r="P65" i="2"/>
  <c r="P76" i="2"/>
  <c r="P86" i="2"/>
  <c r="P91" i="2"/>
  <c r="P96" i="2"/>
  <c r="P97" i="2"/>
  <c r="O14" i="2"/>
  <c r="O42" i="2"/>
  <c r="O47" i="2"/>
  <c r="O56" i="2"/>
  <c r="O60" i="2"/>
  <c r="O65" i="2"/>
  <c r="O76" i="2"/>
  <c r="O86" i="2"/>
  <c r="O91" i="2"/>
  <c r="O96" i="2"/>
  <c r="O97" i="2"/>
  <c r="N14" i="2"/>
  <c r="N42" i="2"/>
  <c r="N47" i="2"/>
  <c r="N56" i="2"/>
  <c r="N60" i="2"/>
  <c r="N65" i="2"/>
  <c r="N76" i="2"/>
  <c r="N86" i="2"/>
  <c r="N91" i="2"/>
  <c r="N96" i="2"/>
  <c r="N97" i="2"/>
  <c r="M10" i="2"/>
  <c r="M11" i="2"/>
  <c r="M12" i="2"/>
  <c r="M13" i="2"/>
  <c r="M14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4" i="2"/>
  <c r="M45" i="2"/>
  <c r="M46" i="2"/>
  <c r="M47" i="2"/>
  <c r="M49" i="2"/>
  <c r="M50" i="2"/>
  <c r="M51" i="2"/>
  <c r="M52" i="2"/>
  <c r="M53" i="2"/>
  <c r="M54" i="2"/>
  <c r="M55" i="2"/>
  <c r="M56" i="2"/>
  <c r="M58" i="2"/>
  <c r="M59" i="2"/>
  <c r="M60" i="2"/>
  <c r="M62" i="2"/>
  <c r="M63" i="2"/>
  <c r="M64" i="2"/>
  <c r="M65" i="2"/>
  <c r="M67" i="2"/>
  <c r="M68" i="2"/>
  <c r="M69" i="2"/>
  <c r="M70" i="2"/>
  <c r="M71" i="2"/>
  <c r="M72" i="2"/>
  <c r="M73" i="2"/>
  <c r="M74" i="2"/>
  <c r="M75" i="2"/>
  <c r="M76" i="2"/>
  <c r="M78" i="2"/>
  <c r="M79" i="2"/>
  <c r="M80" i="2"/>
  <c r="M81" i="2"/>
  <c r="M82" i="2"/>
  <c r="M83" i="2"/>
  <c r="M84" i="2"/>
  <c r="M85" i="2"/>
  <c r="M86" i="2"/>
  <c r="M87" i="2"/>
  <c r="M89" i="2"/>
  <c r="M90" i="2"/>
  <c r="M91" i="2"/>
  <c r="M92" i="2"/>
  <c r="M93" i="2"/>
  <c r="M95" i="2"/>
  <c r="M96" i="2"/>
  <c r="M97" i="2"/>
  <c r="L14" i="2"/>
  <c r="L42" i="2"/>
  <c r="L47" i="2"/>
  <c r="L56" i="2"/>
  <c r="L60" i="2"/>
  <c r="L65" i="2"/>
  <c r="L76" i="2"/>
  <c r="L91" i="2"/>
  <c r="L97" i="2"/>
  <c r="K14" i="2"/>
  <c r="K42" i="2"/>
  <c r="K47" i="2"/>
  <c r="K56" i="2"/>
  <c r="K60" i="2"/>
  <c r="K65" i="2"/>
  <c r="K76" i="2"/>
  <c r="K91" i="2"/>
  <c r="K97" i="2"/>
  <c r="I97" i="2"/>
  <c r="H97" i="2"/>
  <c r="G97" i="2"/>
  <c r="F97" i="2"/>
  <c r="F96" i="2"/>
  <c r="G96" i="2"/>
  <c r="H96" i="2"/>
  <c r="I10" i="2"/>
  <c r="I11" i="2"/>
  <c r="I12" i="2"/>
  <c r="I13" i="2"/>
  <c r="F14" i="2"/>
  <c r="G14" i="2"/>
  <c r="H14" i="2"/>
  <c r="I14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F42" i="2"/>
  <c r="G42" i="2"/>
  <c r="H42" i="2"/>
  <c r="I42" i="2"/>
  <c r="I44" i="2"/>
  <c r="I45" i="2"/>
  <c r="I46" i="2"/>
  <c r="F47" i="2"/>
  <c r="G47" i="2"/>
  <c r="H47" i="2"/>
  <c r="I47" i="2"/>
  <c r="I49" i="2"/>
  <c r="I50" i="2"/>
  <c r="I51" i="2"/>
  <c r="I52" i="2"/>
  <c r="I53" i="2"/>
  <c r="I54" i="2"/>
  <c r="I55" i="2"/>
  <c r="F56" i="2"/>
  <c r="G56" i="2"/>
  <c r="H56" i="2"/>
  <c r="I56" i="2"/>
  <c r="I58" i="2"/>
  <c r="I59" i="2"/>
  <c r="F60" i="2"/>
  <c r="G60" i="2"/>
  <c r="H60" i="2"/>
  <c r="I60" i="2"/>
  <c r="I62" i="2"/>
  <c r="I63" i="2"/>
  <c r="I64" i="2"/>
  <c r="F65" i="2"/>
  <c r="G65" i="2"/>
  <c r="H65" i="2"/>
  <c r="I65" i="2"/>
  <c r="I67" i="2"/>
  <c r="I68" i="2"/>
  <c r="I69" i="2"/>
  <c r="I70" i="2"/>
  <c r="I71" i="2"/>
  <c r="I72" i="2"/>
  <c r="I73" i="2"/>
  <c r="I74" i="2"/>
  <c r="I75" i="2"/>
  <c r="F76" i="2"/>
  <c r="G76" i="2"/>
  <c r="H76" i="2"/>
  <c r="I76" i="2"/>
  <c r="I78" i="2"/>
  <c r="I79" i="2"/>
  <c r="I80" i="2"/>
  <c r="I81" i="2"/>
  <c r="I82" i="2"/>
  <c r="I83" i="2"/>
  <c r="I84" i="2"/>
  <c r="I85" i="2"/>
  <c r="F86" i="2"/>
  <c r="G86" i="2"/>
  <c r="H86" i="2"/>
  <c r="I86" i="2"/>
  <c r="I87" i="2"/>
  <c r="I89" i="2"/>
  <c r="I90" i="2"/>
  <c r="F91" i="2"/>
  <c r="G91" i="2"/>
  <c r="H91" i="2"/>
  <c r="I91" i="2"/>
  <c r="L98" i="2"/>
  <c r="M10" i="5"/>
  <c r="N10" i="5"/>
  <c r="F14" i="5"/>
  <c r="G14" i="5"/>
  <c r="I95" i="2"/>
  <c r="I96" i="2"/>
  <c r="I92" i="2"/>
  <c r="I93" i="2"/>
  <c r="L16" i="5"/>
  <c r="M16" i="5"/>
  <c r="N16" i="5"/>
  <c r="L17" i="5"/>
  <c r="M17" i="5"/>
  <c r="N17" i="5"/>
  <c r="L18" i="5"/>
  <c r="M18" i="5"/>
  <c r="N18" i="5"/>
  <c r="N19" i="5"/>
  <c r="L12" i="5"/>
  <c r="M12" i="5"/>
  <c r="N12" i="5"/>
  <c r="L13" i="5"/>
  <c r="M13" i="5"/>
  <c r="N13" i="5"/>
  <c r="N14" i="5"/>
  <c r="H18" i="5"/>
  <c r="H16" i="5"/>
  <c r="H17" i="5"/>
  <c r="H19" i="5"/>
  <c r="H10" i="5"/>
  <c r="H12" i="5"/>
  <c r="H13" i="5"/>
  <c r="H14" i="5"/>
  <c r="H20" i="5"/>
  <c r="K16" i="5"/>
  <c r="K17" i="5"/>
  <c r="K18" i="5"/>
  <c r="I14" i="5"/>
  <c r="I19" i="5"/>
  <c r="I20" i="5"/>
  <c r="F19" i="5"/>
  <c r="F20" i="5"/>
  <c r="G19" i="5"/>
  <c r="G20" i="5"/>
  <c r="K13" i="5"/>
  <c r="K12" i="5"/>
  <c r="K10" i="5"/>
  <c r="K19" i="5"/>
  <c r="K9" i="4"/>
  <c r="L9" i="4"/>
  <c r="M9" i="4"/>
  <c r="N9" i="4"/>
  <c r="J9" i="4"/>
  <c r="F9" i="4"/>
  <c r="M19" i="5"/>
  <c r="M14" i="5"/>
  <c r="J14" i="5"/>
  <c r="K14" i="5"/>
  <c r="J19" i="5"/>
  <c r="L19" i="5"/>
  <c r="F98" i="2"/>
  <c r="M20" i="5"/>
  <c r="L14" i="5"/>
  <c r="K20" i="5"/>
  <c r="J20" i="5"/>
  <c r="G98" i="2"/>
  <c r="H98" i="2"/>
  <c r="J98" i="2"/>
  <c r="K98" i="2"/>
  <c r="N20" i="5"/>
  <c r="O98" i="2"/>
  <c r="P98" i="2"/>
  <c r="N98" i="2"/>
  <c r="M98" i="2"/>
  <c r="I98" i="2"/>
</calcChain>
</file>

<file path=xl/sharedStrings.xml><?xml version="1.0" encoding="utf-8"?>
<sst xmlns="http://schemas.openxmlformats.org/spreadsheetml/2006/main" count="193" uniqueCount="98">
  <si>
    <t>Architecture</t>
  </si>
  <si>
    <t>Construction Science</t>
  </si>
  <si>
    <t>Interior Design</t>
  </si>
  <si>
    <t>Plan, Landscape Arch, &amp; Design</t>
  </si>
  <si>
    <t>Total</t>
  </si>
  <si>
    <t>Aviation</t>
  </si>
  <si>
    <t>Geography &amp; Environ Sustain</t>
  </si>
  <si>
    <t>Meteorology</t>
  </si>
  <si>
    <t>Accounting</t>
  </si>
  <si>
    <t>Business Administration</t>
  </si>
  <si>
    <t>Finance</t>
  </si>
  <si>
    <t>Management Information Systems</t>
  </si>
  <si>
    <t>Marketing &amp; Supply Chain Management</t>
  </si>
  <si>
    <t>Geology and Geophysics</t>
  </si>
  <si>
    <t>Petroleum &amp; Geological Engineering</t>
  </si>
  <si>
    <t>Educational Leadership &amp; Policy Studies</t>
  </si>
  <si>
    <t>Educational Psychology</t>
  </si>
  <si>
    <t>Instructional Leadership &amp; Academic Curriculum</t>
  </si>
  <si>
    <t>Gallogly Engineering</t>
  </si>
  <si>
    <t>Aerospace &amp; Mechanical Engineering</t>
  </si>
  <si>
    <t>Biomedical Engineering</t>
  </si>
  <si>
    <t>Chemical, Biological &amp; Materials Engineering</t>
  </si>
  <si>
    <t>Civil Engineering &amp; Environmental Science</t>
  </si>
  <si>
    <t>Computer Science</t>
  </si>
  <si>
    <t>Electrical &amp; Computer Engineering</t>
  </si>
  <si>
    <t>Gallogly Coll of Engineering</t>
  </si>
  <si>
    <t>Industrial &amp; Systems Engineering</t>
  </si>
  <si>
    <t>Art</t>
  </si>
  <si>
    <t>Art History</t>
  </si>
  <si>
    <t>Dance</t>
  </si>
  <si>
    <t>Drama</t>
  </si>
  <si>
    <t>Music</t>
  </si>
  <si>
    <t>Musical Theatre</t>
  </si>
  <si>
    <t>Weitzenhoffer Col of Fine Arts</t>
  </si>
  <si>
    <t>Honors College</t>
  </si>
  <si>
    <t>International &amp; Area Studies</t>
  </si>
  <si>
    <t>Gaylord JMC</t>
  </si>
  <si>
    <t>Law</t>
  </si>
  <si>
    <t>Provost Direct</t>
  </si>
  <si>
    <t>University Course</t>
  </si>
  <si>
    <t>African &amp; African American Studies</t>
  </si>
  <si>
    <t>Anthropology</t>
  </si>
  <si>
    <t>Biological Sciences</t>
  </si>
  <si>
    <t>Classics and Letters</t>
  </si>
  <si>
    <t>Communication</t>
  </si>
  <si>
    <t>Dodge Col of Arts and Sciences</t>
  </si>
  <si>
    <t>Economics</t>
  </si>
  <si>
    <t>English</t>
  </si>
  <si>
    <t>Environmental Studies</t>
  </si>
  <si>
    <t>Film and Media Studies</t>
  </si>
  <si>
    <t>Health and Exercise Science</t>
  </si>
  <si>
    <t>History</t>
  </si>
  <si>
    <t>History of Sci, Tech, &amp; Med</t>
  </si>
  <si>
    <t>Human Relations</t>
  </si>
  <si>
    <t>Library and Info Studies</t>
  </si>
  <si>
    <t>Mathematics</t>
  </si>
  <si>
    <t>Native American Studies</t>
  </si>
  <si>
    <t>Philosophy</t>
  </si>
  <si>
    <t>Physics &amp; Astronomy</t>
  </si>
  <si>
    <t>Political Science</t>
  </si>
  <si>
    <t>Psychology</t>
  </si>
  <si>
    <t>Social Work</t>
  </si>
  <si>
    <t>Sociology</t>
  </si>
  <si>
    <t>Academic Affairs</t>
  </si>
  <si>
    <t>Liberal Studies</t>
  </si>
  <si>
    <t>University of Oklahoma, Norman On-Campus</t>
  </si>
  <si>
    <t>Educational &amp; General Funded Credit Hours</t>
  </si>
  <si>
    <t>Including Withdrawals</t>
  </si>
  <si>
    <t>Resident</t>
  </si>
  <si>
    <t>Nonresident</t>
  </si>
  <si>
    <t>Lower</t>
  </si>
  <si>
    <t>Upper</t>
  </si>
  <si>
    <t>Atmospheric &amp; Geographic Sciences</t>
  </si>
  <si>
    <t>Mewbourne Earth &amp; Energy</t>
  </si>
  <si>
    <t>Jeannine Rainbolt Education</t>
  </si>
  <si>
    <t>Engineering</t>
  </si>
  <si>
    <t>Applied Music - Majors</t>
  </si>
  <si>
    <t>Education Abroad</t>
  </si>
  <si>
    <t>Dodge Family Arts and Sciences</t>
  </si>
  <si>
    <t>University Total</t>
  </si>
  <si>
    <t>University Total without Law</t>
  </si>
  <si>
    <t>Subtotal</t>
  </si>
  <si>
    <t>Grad/Prof</t>
  </si>
  <si>
    <t>Extended Campus - Liberal Studies Courses</t>
  </si>
  <si>
    <t>Extended Campus - Center for Independent and Distance Learning Courses</t>
  </si>
  <si>
    <t>Michael F. Price Business</t>
  </si>
  <si>
    <t>Weitzenhoffer Family Fine Arts</t>
  </si>
  <si>
    <t>David L. Boren International Studies</t>
  </si>
  <si>
    <t>Christopher C. Gibbs Architecture</t>
  </si>
  <si>
    <t>University of Oklahoma, OU-Tulsa</t>
  </si>
  <si>
    <t>University of Oklahoma, Norman Campus</t>
  </si>
  <si>
    <t>Dodge Family Arts &amp; Sciences</t>
  </si>
  <si>
    <t>Entrepreneur &amp; Economic
Dev</t>
  </si>
  <si>
    <t>Chemistry and
Biochemistry</t>
  </si>
  <si>
    <t>Modern Languages,
Literatures &amp; Linguistics</t>
  </si>
  <si>
    <t>Women's and Gender
Studies</t>
  </si>
  <si>
    <t>Management &amp; Internat. Business</t>
  </si>
  <si>
    <t>Final Credit Hour Enrollment Report, Summer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</si>
</sst>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Univers (W1)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2" fillId="0" borderId="0" xfId="0" applyFont="1"/>
    <xf numFmtId="0" fontId="5" fillId="0" borderId="0" xfId="0" applyFont="1"/>
    <xf numFmtId="37" fontId="6" fillId="0" borderId="7" xfId="1" applyNumberFormat="1" applyFont="1" applyBorder="1" applyAlignment="1">
      <alignment horizontal="center"/>
    </xf>
    <xf numFmtId="37" fontId="6" fillId="0" borderId="0" xfId="1" applyNumberFormat="1" applyFont="1" applyAlignment="1">
      <alignment horizontal="center"/>
    </xf>
    <xf numFmtId="37" fontId="6" fillId="0" borderId="8" xfId="1" applyNumberFormat="1" applyFont="1" applyBorder="1" applyAlignment="1">
      <alignment horizontal="center"/>
    </xf>
    <xf numFmtId="37" fontId="4" fillId="0" borderId="0" xfId="1" applyNumberFormat="1" applyFont="1" applyAlignment="1">
      <alignment horizontal="center"/>
    </xf>
    <xf numFmtId="37" fontId="6" fillId="0" borderId="1" xfId="1" applyNumberFormat="1" applyFont="1" applyBorder="1" applyAlignment="1">
      <alignment horizontal="center"/>
    </xf>
    <xf numFmtId="37" fontId="6" fillId="0" borderId="2" xfId="1" applyNumberFormat="1" applyFont="1" applyBorder="1" applyAlignment="1">
      <alignment horizontal="center"/>
    </xf>
    <xf numFmtId="37" fontId="6" fillId="0" borderId="3" xfId="1" applyNumberFormat="1" applyFont="1" applyBorder="1" applyAlignment="1">
      <alignment horizontal="center"/>
    </xf>
    <xf numFmtId="0" fontId="8" fillId="0" borderId="0" xfId="0" applyFont="1"/>
    <xf numFmtId="0" fontId="2" fillId="0" borderId="9" xfId="0" applyFont="1" applyBorder="1"/>
    <xf numFmtId="0" fontId="9" fillId="0" borderId="11" xfId="0" applyFont="1" applyBorder="1"/>
    <xf numFmtId="37" fontId="2" fillId="0" borderId="10" xfId="0" applyNumberFormat="1" applyFont="1" applyBorder="1" applyAlignment="1">
      <alignment horizontal="right" vertical="top"/>
    </xf>
    <xf numFmtId="37" fontId="2" fillId="0" borderId="1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37" fontId="2" fillId="0" borderId="1" xfId="0" applyNumberFormat="1" applyFont="1" applyBorder="1" applyAlignment="1">
      <alignment horizontal="right"/>
    </xf>
    <xf numFmtId="37" fontId="2" fillId="0" borderId="2" xfId="0" applyNumberFormat="1" applyFont="1" applyBorder="1" applyAlignment="1">
      <alignment horizontal="right"/>
    </xf>
    <xf numFmtId="37" fontId="2" fillId="0" borderId="3" xfId="0" applyNumberFormat="1" applyFont="1" applyBorder="1" applyAlignment="1">
      <alignment horizontal="right"/>
    </xf>
    <xf numFmtId="37" fontId="2" fillId="0" borderId="3" xfId="0" applyNumberFormat="1" applyFont="1" applyBorder="1"/>
    <xf numFmtId="0" fontId="2" fillId="0" borderId="7" xfId="0" applyFont="1" applyBorder="1" applyAlignment="1">
      <alignment horizontal="left" indent="1"/>
    </xf>
    <xf numFmtId="37" fontId="2" fillId="0" borderId="7" xfId="0" applyNumberFormat="1" applyFont="1" applyBorder="1" applyAlignment="1">
      <alignment horizontal="right" vertical="top"/>
    </xf>
    <xf numFmtId="37" fontId="2" fillId="0" borderId="0" xfId="0" applyNumberFormat="1" applyFont="1" applyAlignment="1">
      <alignment horizontal="right" vertical="top"/>
    </xf>
    <xf numFmtId="37" fontId="2" fillId="0" borderId="8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indent="1"/>
    </xf>
    <xf numFmtId="0" fontId="2" fillId="0" borderId="5" xfId="0" applyFont="1" applyBorder="1"/>
    <xf numFmtId="37" fontId="2" fillId="0" borderId="4" xfId="0" applyNumberFormat="1" applyFont="1" applyBorder="1" applyAlignment="1">
      <alignment horizontal="right"/>
    </xf>
    <xf numFmtId="37" fontId="2" fillId="0" borderId="5" xfId="0" applyNumberFormat="1" applyFont="1" applyBorder="1" applyAlignment="1">
      <alignment horizontal="right"/>
    </xf>
    <xf numFmtId="37" fontId="2" fillId="0" borderId="6" xfId="0" applyNumberFormat="1" applyFont="1" applyBorder="1" applyAlignment="1">
      <alignment horizontal="right"/>
    </xf>
    <xf numFmtId="0" fontId="9" fillId="0" borderId="0" xfId="0" applyFont="1"/>
    <xf numFmtId="37" fontId="2" fillId="0" borderId="4" xfId="0" applyNumberFormat="1" applyFont="1" applyBorder="1" applyAlignment="1">
      <alignment horizontal="right" vertical="top"/>
    </xf>
    <xf numFmtId="37" fontId="2" fillId="0" borderId="5" xfId="0" applyNumberFormat="1" applyFont="1" applyBorder="1" applyAlignment="1">
      <alignment horizontal="right" vertical="top"/>
    </xf>
    <xf numFmtId="37" fontId="2" fillId="0" borderId="6" xfId="0" applyNumberFormat="1" applyFont="1" applyBorder="1" applyAlignment="1">
      <alignment horizontal="right" vertical="top"/>
    </xf>
    <xf numFmtId="37" fontId="9" fillId="0" borderId="1" xfId="0" applyNumberFormat="1" applyFont="1" applyBorder="1" applyAlignment="1">
      <alignment horizontal="right"/>
    </xf>
    <xf numFmtId="0" fontId="9" fillId="0" borderId="9" xfId="0" applyFont="1" applyBorder="1"/>
    <xf numFmtId="0" fontId="9" fillId="0" borderId="10" xfId="0" applyFont="1" applyBorder="1"/>
    <xf numFmtId="37" fontId="2" fillId="0" borderId="9" xfId="0" applyNumberFormat="1" applyFont="1" applyBorder="1" applyAlignment="1">
      <alignment horizontal="right" vertical="top"/>
    </xf>
    <xf numFmtId="37" fontId="9" fillId="0" borderId="9" xfId="0" applyNumberFormat="1" applyFont="1" applyBorder="1" applyAlignment="1">
      <alignment horizontal="right"/>
    </xf>
    <xf numFmtId="37" fontId="9" fillId="0" borderId="10" xfId="0" applyNumberFormat="1" applyFont="1" applyBorder="1" applyAlignment="1">
      <alignment horizontal="right"/>
    </xf>
    <xf numFmtId="37" fontId="9" fillId="0" borderId="11" xfId="0" applyNumberFormat="1" applyFont="1" applyBorder="1" applyAlignment="1">
      <alignment horizontal="right"/>
    </xf>
    <xf numFmtId="37" fontId="9" fillId="0" borderId="2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2" fillId="0" borderId="2" xfId="0" applyFont="1" applyBorder="1"/>
    <xf numFmtId="37" fontId="6" fillId="0" borderId="6" xfId="1" applyNumberFormat="1" applyFont="1" applyBorder="1" applyAlignment="1">
      <alignment horizontal="center"/>
    </xf>
    <xf numFmtId="37" fontId="2" fillId="0" borderId="7" xfId="0" applyNumberFormat="1" applyFont="1" applyBorder="1" applyAlignment="1">
      <alignment horizontal="right"/>
    </xf>
    <xf numFmtId="37" fontId="6" fillId="0" borderId="5" xfId="1" applyNumberFormat="1" applyFont="1" applyBorder="1" applyAlignment="1">
      <alignment horizontal="center"/>
    </xf>
    <xf numFmtId="37" fontId="6" fillId="0" borderId="4" xfId="1" applyNumberFormat="1" applyFont="1" applyBorder="1" applyAlignment="1">
      <alignment horizontal="center"/>
    </xf>
    <xf numFmtId="0" fontId="9" fillId="0" borderId="7" xfId="0" applyFont="1" applyBorder="1"/>
    <xf numFmtId="37" fontId="9" fillId="0" borderId="0" xfId="0" applyNumberFormat="1" applyFont="1" applyAlignment="1">
      <alignment horizontal="right"/>
    </xf>
    <xf numFmtId="0" fontId="1" fillId="0" borderId="0" xfId="0" applyFont="1"/>
    <xf numFmtId="37" fontId="4" fillId="0" borderId="0" xfId="1" applyNumberFormat="1" applyFont="1" applyAlignment="1">
      <alignment horizontal="center"/>
    </xf>
    <xf numFmtId="37" fontId="6" fillId="0" borderId="2" xfId="1" applyNumberFormat="1" applyFont="1" applyBorder="1" applyAlignment="1">
      <alignment horizontal="center"/>
    </xf>
    <xf numFmtId="37" fontId="6" fillId="0" borderId="3" xfId="1" applyNumberFormat="1" applyFont="1" applyBorder="1" applyAlignment="1">
      <alignment horizontal="center"/>
    </xf>
    <xf numFmtId="37" fontId="6" fillId="0" borderId="1" xfId="1" applyNumberFormat="1" applyFont="1" applyBorder="1" applyAlignment="1">
      <alignment horizontal="center"/>
    </xf>
    <xf numFmtId="37" fontId="7" fillId="0" borderId="1" xfId="1" applyNumberFormat="1" applyFont="1" applyBorder="1" applyAlignment="1">
      <alignment horizontal="center"/>
    </xf>
  </cellXfs>
  <cellStyles count="2">
    <cellStyle name="Normal" xfId="0" builtinId="0"/>
    <cellStyle name="Normal_Fall-00p" xfId="1" xr:uid="{0925446E-1E42-4E1D-84F3-795A01E314A2}"/>
  </cellStyles>
  <dxfs count="0"/>
  <tableStyles count="1" defaultTableStyle="TableStyleMedium2" defaultPivotStyle="PivotStyleLight16">
    <tableStyle name="Invisible" pivot="0" table="0" count="0" xr9:uid="{9BAB04CF-978D-4B74-8478-81B4EA3772A2}"/>
  </tableStyles>
  <colors>
    <mruColors>
      <color rgb="FFDDFFFF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1C6A9-5CEA-4D38-8CE8-E09773B87FAA}">
  <dimension ref="A1:Q98"/>
  <sheetViews>
    <sheetView tabSelected="1" zoomScale="90" zoomScaleNormal="90" workbookViewId="0"/>
  </sheetViews>
  <sheetFormatPr baseColWidth="10" defaultColWidth="8.83203125" defaultRowHeight="14" x14ac:dyDescent="0.15"/>
  <cols>
    <col min="1" max="16384" width="8.83203125" style="10"/>
  </cols>
  <sheetData>
    <row r="1" spans="1:17" s="1" customFormat="1" ht="13" x14ac:dyDescent="0.15"/>
    <row r="2" spans="1:17" s="2" customFormat="1" ht="16" x14ac:dyDescent="0.2">
      <c r="A2" s="51" t="s">
        <v>65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s="2" customFormat="1" ht="16" x14ac:dyDescent="0.2">
      <c r="A3" s="51" t="s">
        <v>66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s="2" customFormat="1" ht="16" x14ac:dyDescent="0.2">
      <c r="A4" s="51" t="s">
        <v>97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7" s="2" customFormat="1" ht="16" x14ac:dyDescent="0.2">
      <c r="A5" s="51" t="s">
        <v>67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s="2" customFormat="1" ht="1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s="1" customFormat="1" ht="13" x14ac:dyDescent="0.15">
      <c r="A7" s="7"/>
      <c r="B7" s="8"/>
      <c r="C7" s="8"/>
      <c r="D7" s="8"/>
      <c r="E7" s="9"/>
      <c r="F7" s="52" t="s">
        <v>68</v>
      </c>
      <c r="G7" s="52"/>
      <c r="H7" s="52"/>
      <c r="I7" s="53"/>
      <c r="J7" s="54" t="s">
        <v>69</v>
      </c>
      <c r="K7" s="52"/>
      <c r="L7" s="52"/>
      <c r="M7" s="53"/>
      <c r="N7" s="55" t="s">
        <v>4</v>
      </c>
      <c r="O7" s="52"/>
      <c r="P7" s="52"/>
      <c r="Q7" s="53"/>
    </row>
    <row r="8" spans="1:17" s="1" customFormat="1" ht="13" x14ac:dyDescent="0.15">
      <c r="A8" s="3"/>
      <c r="B8" s="4"/>
      <c r="C8" s="4"/>
      <c r="D8" s="4"/>
      <c r="E8" s="44"/>
      <c r="F8" s="4" t="s">
        <v>70</v>
      </c>
      <c r="G8" s="4" t="s">
        <v>71</v>
      </c>
      <c r="H8" s="4" t="s">
        <v>82</v>
      </c>
      <c r="I8" s="5" t="s">
        <v>4</v>
      </c>
      <c r="J8" s="3" t="s">
        <v>70</v>
      </c>
      <c r="K8" s="4" t="s">
        <v>71</v>
      </c>
      <c r="L8" s="4" t="s">
        <v>82</v>
      </c>
      <c r="M8" s="5" t="s">
        <v>4</v>
      </c>
      <c r="N8" s="3" t="s">
        <v>70</v>
      </c>
      <c r="O8" s="4" t="s">
        <v>71</v>
      </c>
      <c r="P8" s="4" t="s">
        <v>82</v>
      </c>
      <c r="Q8" s="5" t="s">
        <v>4</v>
      </c>
    </row>
    <row r="9" spans="1:17" s="1" customFormat="1" ht="13" x14ac:dyDescent="0.15">
      <c r="A9" s="15" t="s">
        <v>88</v>
      </c>
      <c r="B9" s="16"/>
      <c r="C9" s="16"/>
      <c r="D9" s="16"/>
      <c r="E9" s="30"/>
      <c r="F9" s="17"/>
      <c r="G9" s="18"/>
      <c r="H9" s="18"/>
      <c r="I9" s="19"/>
      <c r="J9" s="17"/>
      <c r="K9" s="18"/>
      <c r="L9" s="18"/>
      <c r="M9" s="19"/>
      <c r="N9" s="17"/>
      <c r="O9" s="18"/>
      <c r="P9" s="18"/>
      <c r="Q9" s="20"/>
    </row>
    <row r="10" spans="1:17" s="1" customFormat="1" ht="13" x14ac:dyDescent="0.15">
      <c r="A10" s="21" t="s">
        <v>0</v>
      </c>
      <c r="F10" s="22">
        <v>0</v>
      </c>
      <c r="G10" s="23">
        <v>53</v>
      </c>
      <c r="H10" s="23">
        <v>39</v>
      </c>
      <c r="I10" s="24">
        <f>SUM(F10:H10)</f>
        <v>92</v>
      </c>
      <c r="J10" s="22">
        <v>0</v>
      </c>
      <c r="K10" s="23">
        <v>19</v>
      </c>
      <c r="L10" s="23">
        <v>89</v>
      </c>
      <c r="M10" s="24">
        <f>SUM(J10:L10)</f>
        <v>108</v>
      </c>
      <c r="N10" s="22">
        <f>SUM(F10,J10)</f>
        <v>0</v>
      </c>
      <c r="O10" s="23">
        <f>SUM(G10,K10)</f>
        <v>72</v>
      </c>
      <c r="P10" s="23">
        <f>SUM(H10,L10)</f>
        <v>128</v>
      </c>
      <c r="Q10" s="24">
        <f>SUM(N10:P10)</f>
        <v>200</v>
      </c>
    </row>
    <row r="11" spans="1:17" s="1" customFormat="1" ht="13" x14ac:dyDescent="0.15">
      <c r="A11" s="21" t="s">
        <v>1</v>
      </c>
      <c r="F11" s="22">
        <v>21</v>
      </c>
      <c r="G11" s="23">
        <v>64</v>
      </c>
      <c r="H11" s="23">
        <v>12</v>
      </c>
      <c r="I11" s="24">
        <f t="shared" ref="I11:I13" si="0">SUM(F11:H11)</f>
        <v>97</v>
      </c>
      <c r="J11" s="22">
        <v>15</v>
      </c>
      <c r="K11" s="23">
        <v>58</v>
      </c>
      <c r="L11" s="23">
        <v>71</v>
      </c>
      <c r="M11" s="24">
        <f>SUM(J11:L11)</f>
        <v>144</v>
      </c>
      <c r="N11" s="22">
        <f>SUM(F11,J11)</f>
        <v>36</v>
      </c>
      <c r="O11" s="23">
        <f t="shared" ref="O11:O13" si="1">SUM(G11,K11)</f>
        <v>122</v>
      </c>
      <c r="P11" s="23">
        <f t="shared" ref="P11:P13" si="2">SUM(H11,L11)</f>
        <v>83</v>
      </c>
      <c r="Q11" s="24">
        <f t="shared" ref="Q11:Q13" si="3">SUM(N11:P11)</f>
        <v>241</v>
      </c>
    </row>
    <row r="12" spans="1:17" s="1" customFormat="1" ht="13" x14ac:dyDescent="0.15">
      <c r="A12" s="21" t="s">
        <v>2</v>
      </c>
      <c r="F12" s="22">
        <v>0</v>
      </c>
      <c r="G12" s="23">
        <v>39</v>
      </c>
      <c r="H12" s="23">
        <v>15</v>
      </c>
      <c r="I12" s="24">
        <f t="shared" si="0"/>
        <v>54</v>
      </c>
      <c r="J12" s="22">
        <v>0</v>
      </c>
      <c r="K12" s="23">
        <v>42</v>
      </c>
      <c r="L12" s="23">
        <v>5</v>
      </c>
      <c r="M12" s="24">
        <f t="shared" ref="M12:M13" si="4">SUM(J12:L12)</f>
        <v>47</v>
      </c>
      <c r="N12" s="22">
        <f t="shared" ref="N12:N13" si="5">SUM(F12,J12)</f>
        <v>0</v>
      </c>
      <c r="O12" s="23">
        <f t="shared" si="1"/>
        <v>81</v>
      </c>
      <c r="P12" s="23">
        <f t="shared" si="2"/>
        <v>20</v>
      </c>
      <c r="Q12" s="24">
        <f t="shared" si="3"/>
        <v>101</v>
      </c>
    </row>
    <row r="13" spans="1:17" s="1" customFormat="1" ht="13" x14ac:dyDescent="0.15">
      <c r="A13" s="21" t="s">
        <v>3</v>
      </c>
      <c r="F13" s="22">
        <v>0</v>
      </c>
      <c r="G13" s="23">
        <v>18</v>
      </c>
      <c r="H13" s="23">
        <v>9</v>
      </c>
      <c r="I13" s="24">
        <f t="shared" si="0"/>
        <v>27</v>
      </c>
      <c r="J13" s="22">
        <v>0</v>
      </c>
      <c r="K13" s="23">
        <v>42</v>
      </c>
      <c r="L13" s="23">
        <v>18</v>
      </c>
      <c r="M13" s="24">
        <f t="shared" si="4"/>
        <v>60</v>
      </c>
      <c r="N13" s="22">
        <f t="shared" si="5"/>
        <v>0</v>
      </c>
      <c r="O13" s="23">
        <f t="shared" si="1"/>
        <v>60</v>
      </c>
      <c r="P13" s="23">
        <f t="shared" si="2"/>
        <v>27</v>
      </c>
      <c r="Q13" s="24">
        <f t="shared" si="3"/>
        <v>87</v>
      </c>
    </row>
    <row r="14" spans="1:17" s="1" customFormat="1" ht="13" x14ac:dyDescent="0.15">
      <c r="A14" s="25" t="s">
        <v>81</v>
      </c>
      <c r="B14" s="26"/>
      <c r="C14" s="26"/>
      <c r="D14" s="26"/>
      <c r="E14" s="26"/>
      <c r="F14" s="27">
        <f t="shared" ref="F14:Q14" si="6">SUM(F10:F13)</f>
        <v>21</v>
      </c>
      <c r="G14" s="28">
        <f t="shared" si="6"/>
        <v>174</v>
      </c>
      <c r="H14" s="28">
        <f t="shared" si="6"/>
        <v>75</v>
      </c>
      <c r="I14" s="29">
        <f t="shared" si="6"/>
        <v>270</v>
      </c>
      <c r="J14" s="27">
        <f t="shared" si="6"/>
        <v>15</v>
      </c>
      <c r="K14" s="28">
        <f t="shared" si="6"/>
        <v>161</v>
      </c>
      <c r="L14" s="28">
        <f t="shared" si="6"/>
        <v>183</v>
      </c>
      <c r="M14" s="29">
        <f t="shared" si="6"/>
        <v>359</v>
      </c>
      <c r="N14" s="27">
        <f t="shared" si="6"/>
        <v>36</v>
      </c>
      <c r="O14" s="28">
        <f t="shared" si="6"/>
        <v>335</v>
      </c>
      <c r="P14" s="28">
        <f t="shared" si="6"/>
        <v>258</v>
      </c>
      <c r="Q14" s="29">
        <f t="shared" si="6"/>
        <v>629</v>
      </c>
    </row>
    <row r="15" spans="1:17" s="1" customFormat="1" ht="13" x14ac:dyDescent="0.15">
      <c r="A15" s="15" t="s">
        <v>78</v>
      </c>
      <c r="B15" s="16"/>
      <c r="C15" s="16"/>
      <c r="D15" s="16"/>
      <c r="E15" s="16"/>
      <c r="F15" s="34"/>
      <c r="G15" s="18"/>
      <c r="H15" s="18"/>
      <c r="I15" s="19"/>
      <c r="J15" s="17"/>
      <c r="K15" s="18"/>
      <c r="L15" s="18"/>
      <c r="M15" s="19"/>
      <c r="N15" s="17"/>
      <c r="O15" s="18"/>
      <c r="P15" s="18"/>
      <c r="Q15" s="19"/>
    </row>
    <row r="16" spans="1:17" s="1" customFormat="1" ht="13" x14ac:dyDescent="0.15">
      <c r="A16" s="21" t="s">
        <v>40</v>
      </c>
      <c r="F16" s="22">
        <v>54</v>
      </c>
      <c r="G16" s="23">
        <v>177</v>
      </c>
      <c r="H16" s="23">
        <v>0</v>
      </c>
      <c r="I16" s="24">
        <f t="shared" ref="I16:I41" si="7">SUM(F16:H16)</f>
        <v>231</v>
      </c>
      <c r="J16" s="22">
        <v>57</v>
      </c>
      <c r="K16" s="23">
        <v>75</v>
      </c>
      <c r="L16" s="23">
        <v>0</v>
      </c>
      <c r="M16" s="24">
        <f t="shared" ref="M16:M41" si="8">SUM(J16:L16)</f>
        <v>132</v>
      </c>
      <c r="N16" s="22">
        <f>SUM(F16,J16)</f>
        <v>111</v>
      </c>
      <c r="O16" s="23">
        <f>SUM(G16,K16)</f>
        <v>252</v>
      </c>
      <c r="P16" s="23">
        <f>SUM(H16,L16)</f>
        <v>0</v>
      </c>
      <c r="Q16" s="24">
        <f t="shared" ref="Q16:Q41" si="9">SUM(N16:P16)</f>
        <v>363</v>
      </c>
    </row>
    <row r="17" spans="1:17" s="1" customFormat="1" ht="13" x14ac:dyDescent="0.15">
      <c r="A17" s="21" t="s">
        <v>41</v>
      </c>
      <c r="F17" s="22">
        <v>270</v>
      </c>
      <c r="G17" s="23">
        <v>100</v>
      </c>
      <c r="H17" s="23">
        <v>0</v>
      </c>
      <c r="I17" s="24">
        <f t="shared" si="7"/>
        <v>370</v>
      </c>
      <c r="J17" s="22">
        <v>84</v>
      </c>
      <c r="K17" s="23">
        <v>21</v>
      </c>
      <c r="L17" s="23">
        <v>9</v>
      </c>
      <c r="M17" s="24">
        <f>SUM(J17:L17)</f>
        <v>114</v>
      </c>
      <c r="N17" s="22">
        <f t="shared" ref="N17:N41" si="10">SUM(F17,J17)</f>
        <v>354</v>
      </c>
      <c r="O17" s="23">
        <f t="shared" ref="O17:O41" si="11">SUM(G17,K17)</f>
        <v>121</v>
      </c>
      <c r="P17" s="23">
        <f t="shared" ref="P17:P41" si="12">SUM(H17,L17)</f>
        <v>9</v>
      </c>
      <c r="Q17" s="24">
        <f t="shared" si="9"/>
        <v>484</v>
      </c>
    </row>
    <row r="18" spans="1:17" s="1" customFormat="1" ht="13" x14ac:dyDescent="0.15">
      <c r="A18" s="21" t="s">
        <v>42</v>
      </c>
      <c r="F18" s="22">
        <v>493</v>
      </c>
      <c r="G18" s="23">
        <v>434</v>
      </c>
      <c r="H18" s="23">
        <v>20</v>
      </c>
      <c r="I18" s="24">
        <f t="shared" si="7"/>
        <v>947</v>
      </c>
      <c r="J18" s="22">
        <v>135</v>
      </c>
      <c r="K18" s="23">
        <v>127</v>
      </c>
      <c r="L18" s="23">
        <v>49</v>
      </c>
      <c r="M18" s="24">
        <f>SUM(J18:L18)</f>
        <v>311</v>
      </c>
      <c r="N18" s="22">
        <f t="shared" si="10"/>
        <v>628</v>
      </c>
      <c r="O18" s="23">
        <f t="shared" si="11"/>
        <v>561</v>
      </c>
      <c r="P18" s="23">
        <f t="shared" si="12"/>
        <v>69</v>
      </c>
      <c r="Q18" s="24">
        <f t="shared" si="9"/>
        <v>1258</v>
      </c>
    </row>
    <row r="19" spans="1:17" s="1" customFormat="1" ht="13" x14ac:dyDescent="0.15">
      <c r="A19" s="21" t="s">
        <v>93</v>
      </c>
      <c r="F19" s="22">
        <v>450</v>
      </c>
      <c r="G19" s="23">
        <v>376</v>
      </c>
      <c r="H19" s="23">
        <v>11</v>
      </c>
      <c r="I19" s="24">
        <f t="shared" si="7"/>
        <v>837</v>
      </c>
      <c r="J19" s="22">
        <v>100</v>
      </c>
      <c r="K19" s="23">
        <v>115</v>
      </c>
      <c r="L19" s="23">
        <v>33</v>
      </c>
      <c r="M19" s="24">
        <f t="shared" si="8"/>
        <v>248</v>
      </c>
      <c r="N19" s="22">
        <f>SUM(F19,J19)</f>
        <v>550</v>
      </c>
      <c r="O19" s="23">
        <f t="shared" si="11"/>
        <v>491</v>
      </c>
      <c r="P19" s="23">
        <f t="shared" si="12"/>
        <v>44</v>
      </c>
      <c r="Q19" s="24">
        <f t="shared" si="9"/>
        <v>1085</v>
      </c>
    </row>
    <row r="20" spans="1:17" s="1" customFormat="1" ht="13" x14ac:dyDescent="0.15">
      <c r="A20" s="21" t="s">
        <v>43</v>
      </c>
      <c r="F20" s="22">
        <v>0</v>
      </c>
      <c r="G20" s="23">
        <v>27</v>
      </c>
      <c r="H20" s="23">
        <v>0</v>
      </c>
      <c r="I20" s="24">
        <f t="shared" si="7"/>
        <v>27</v>
      </c>
      <c r="J20" s="22">
        <v>0</v>
      </c>
      <c r="K20" s="23">
        <v>21</v>
      </c>
      <c r="L20" s="23">
        <v>0</v>
      </c>
      <c r="M20" s="24">
        <f t="shared" si="8"/>
        <v>21</v>
      </c>
      <c r="N20" s="22">
        <f t="shared" si="10"/>
        <v>0</v>
      </c>
      <c r="O20" s="23">
        <f t="shared" si="11"/>
        <v>48</v>
      </c>
      <c r="P20" s="23">
        <f t="shared" si="12"/>
        <v>0</v>
      </c>
      <c r="Q20" s="24">
        <f t="shared" si="9"/>
        <v>48</v>
      </c>
    </row>
    <row r="21" spans="1:17" s="1" customFormat="1" ht="13" x14ac:dyDescent="0.15">
      <c r="A21" s="21" t="s">
        <v>44</v>
      </c>
      <c r="F21" s="22">
        <v>240</v>
      </c>
      <c r="G21" s="23">
        <v>87</v>
      </c>
      <c r="H21" s="23">
        <v>9</v>
      </c>
      <c r="I21" s="24">
        <f t="shared" si="7"/>
        <v>336</v>
      </c>
      <c r="J21" s="22">
        <v>165</v>
      </c>
      <c r="K21" s="23">
        <v>162</v>
      </c>
      <c r="L21" s="23">
        <v>15</v>
      </c>
      <c r="M21" s="24">
        <f t="shared" si="8"/>
        <v>342</v>
      </c>
      <c r="N21" s="22">
        <f t="shared" si="10"/>
        <v>405</v>
      </c>
      <c r="O21" s="23">
        <f t="shared" si="11"/>
        <v>249</v>
      </c>
      <c r="P21" s="23">
        <f t="shared" si="12"/>
        <v>24</v>
      </c>
      <c r="Q21" s="24">
        <f t="shared" si="9"/>
        <v>678</v>
      </c>
    </row>
    <row r="22" spans="1:17" s="1" customFormat="1" ht="13" x14ac:dyDescent="0.15">
      <c r="A22" s="21" t="s">
        <v>45</v>
      </c>
      <c r="F22" s="22">
        <v>777</v>
      </c>
      <c r="G22" s="23">
        <v>278</v>
      </c>
      <c r="H22" s="23">
        <v>459</v>
      </c>
      <c r="I22" s="24">
        <f t="shared" si="7"/>
        <v>1514</v>
      </c>
      <c r="J22" s="22">
        <v>405</v>
      </c>
      <c r="K22" s="23">
        <v>140</v>
      </c>
      <c r="L22" s="23">
        <v>965</v>
      </c>
      <c r="M22" s="24">
        <f t="shared" si="8"/>
        <v>1510</v>
      </c>
      <c r="N22" s="22">
        <f t="shared" si="10"/>
        <v>1182</v>
      </c>
      <c r="O22" s="23">
        <f t="shared" si="11"/>
        <v>418</v>
      </c>
      <c r="P22" s="23">
        <f t="shared" si="12"/>
        <v>1424</v>
      </c>
      <c r="Q22" s="24">
        <f t="shared" si="9"/>
        <v>3024</v>
      </c>
    </row>
    <row r="23" spans="1:17" s="1" customFormat="1" ht="13" x14ac:dyDescent="0.15">
      <c r="A23" s="21" t="s">
        <v>46</v>
      </c>
      <c r="F23" s="22">
        <v>291</v>
      </c>
      <c r="G23" s="23">
        <v>138</v>
      </c>
      <c r="H23" s="23">
        <v>0</v>
      </c>
      <c r="I23" s="24">
        <f t="shared" si="7"/>
        <v>429</v>
      </c>
      <c r="J23" s="22">
        <v>171</v>
      </c>
      <c r="K23" s="23">
        <v>123</v>
      </c>
      <c r="L23" s="23">
        <v>6</v>
      </c>
      <c r="M23" s="24">
        <f t="shared" si="8"/>
        <v>300</v>
      </c>
      <c r="N23" s="22">
        <f t="shared" si="10"/>
        <v>462</v>
      </c>
      <c r="O23" s="23">
        <f t="shared" si="11"/>
        <v>261</v>
      </c>
      <c r="P23" s="23">
        <f t="shared" si="12"/>
        <v>6</v>
      </c>
      <c r="Q23" s="24">
        <f t="shared" si="9"/>
        <v>729</v>
      </c>
    </row>
    <row r="24" spans="1:17" s="1" customFormat="1" ht="13" x14ac:dyDescent="0.15">
      <c r="A24" s="21" t="s">
        <v>47</v>
      </c>
      <c r="F24" s="22">
        <v>432</v>
      </c>
      <c r="G24" s="23">
        <v>81</v>
      </c>
      <c r="H24" s="23">
        <v>0</v>
      </c>
      <c r="I24" s="24">
        <f t="shared" si="7"/>
        <v>513</v>
      </c>
      <c r="J24" s="22">
        <v>336</v>
      </c>
      <c r="K24" s="23">
        <v>30</v>
      </c>
      <c r="L24" s="23">
        <v>3</v>
      </c>
      <c r="M24" s="24">
        <f t="shared" si="8"/>
        <v>369</v>
      </c>
      <c r="N24" s="22">
        <f t="shared" si="10"/>
        <v>768</v>
      </c>
      <c r="O24" s="23">
        <f t="shared" si="11"/>
        <v>111</v>
      </c>
      <c r="P24" s="23">
        <f t="shared" si="12"/>
        <v>3</v>
      </c>
      <c r="Q24" s="24">
        <f t="shared" si="9"/>
        <v>882</v>
      </c>
    </row>
    <row r="25" spans="1:17" s="1" customFormat="1" ht="13" x14ac:dyDescent="0.15">
      <c r="A25" s="21" t="s">
        <v>48</v>
      </c>
      <c r="F25" s="22">
        <v>0</v>
      </c>
      <c r="G25" s="23">
        <v>69</v>
      </c>
      <c r="H25" s="23">
        <v>0</v>
      </c>
      <c r="I25" s="24">
        <f t="shared" si="7"/>
        <v>69</v>
      </c>
      <c r="J25" s="22">
        <v>0</v>
      </c>
      <c r="K25" s="23">
        <v>18</v>
      </c>
      <c r="L25" s="23">
        <v>0</v>
      </c>
      <c r="M25" s="24">
        <f t="shared" si="8"/>
        <v>18</v>
      </c>
      <c r="N25" s="22">
        <f t="shared" si="10"/>
        <v>0</v>
      </c>
      <c r="O25" s="23">
        <f t="shared" si="11"/>
        <v>87</v>
      </c>
      <c r="P25" s="23">
        <f t="shared" si="12"/>
        <v>0</v>
      </c>
      <c r="Q25" s="24">
        <f t="shared" si="9"/>
        <v>87</v>
      </c>
    </row>
    <row r="26" spans="1:17" s="1" customFormat="1" ht="13" x14ac:dyDescent="0.15">
      <c r="A26" s="21" t="s">
        <v>49</v>
      </c>
      <c r="F26" s="22">
        <v>69</v>
      </c>
      <c r="G26" s="23">
        <v>15</v>
      </c>
      <c r="H26" s="23">
        <v>0</v>
      </c>
      <c r="I26" s="24">
        <f t="shared" si="7"/>
        <v>84</v>
      </c>
      <c r="J26" s="22">
        <v>27</v>
      </c>
      <c r="K26" s="23">
        <v>12</v>
      </c>
      <c r="L26" s="23">
        <v>0</v>
      </c>
      <c r="M26" s="24">
        <f t="shared" si="8"/>
        <v>39</v>
      </c>
      <c r="N26" s="22">
        <f t="shared" si="10"/>
        <v>96</v>
      </c>
      <c r="O26" s="23">
        <f t="shared" si="11"/>
        <v>27</v>
      </c>
      <c r="P26" s="23">
        <f t="shared" si="12"/>
        <v>0</v>
      </c>
      <c r="Q26" s="24">
        <f t="shared" si="9"/>
        <v>123</v>
      </c>
    </row>
    <row r="27" spans="1:17" s="1" customFormat="1" ht="13" x14ac:dyDescent="0.15">
      <c r="A27" s="21" t="s">
        <v>50</v>
      </c>
      <c r="F27" s="22">
        <v>357</v>
      </c>
      <c r="G27" s="23">
        <v>251</v>
      </c>
      <c r="H27" s="23">
        <v>16</v>
      </c>
      <c r="I27" s="24">
        <f t="shared" si="7"/>
        <v>624</v>
      </c>
      <c r="J27" s="22">
        <v>216</v>
      </c>
      <c r="K27" s="23">
        <v>163</v>
      </c>
      <c r="L27" s="23">
        <v>31</v>
      </c>
      <c r="M27" s="24">
        <f t="shared" si="8"/>
        <v>410</v>
      </c>
      <c r="N27" s="22">
        <f t="shared" si="10"/>
        <v>573</v>
      </c>
      <c r="O27" s="23">
        <f t="shared" si="11"/>
        <v>414</v>
      </c>
      <c r="P27" s="23">
        <f t="shared" si="12"/>
        <v>47</v>
      </c>
      <c r="Q27" s="24">
        <f t="shared" si="9"/>
        <v>1034</v>
      </c>
    </row>
    <row r="28" spans="1:17" s="1" customFormat="1" ht="13" x14ac:dyDescent="0.15">
      <c r="A28" s="21" t="s">
        <v>51</v>
      </c>
      <c r="F28" s="22">
        <v>657</v>
      </c>
      <c r="G28" s="23">
        <v>283</v>
      </c>
      <c r="H28" s="23">
        <v>12</v>
      </c>
      <c r="I28" s="24">
        <f t="shared" si="7"/>
        <v>952</v>
      </c>
      <c r="J28" s="22">
        <v>465</v>
      </c>
      <c r="K28" s="23">
        <v>132</v>
      </c>
      <c r="L28" s="23">
        <v>0</v>
      </c>
      <c r="M28" s="24">
        <f t="shared" si="8"/>
        <v>597</v>
      </c>
      <c r="N28" s="22">
        <f t="shared" si="10"/>
        <v>1122</v>
      </c>
      <c r="O28" s="23">
        <f t="shared" si="11"/>
        <v>415</v>
      </c>
      <c r="P28" s="23">
        <f t="shared" si="12"/>
        <v>12</v>
      </c>
      <c r="Q28" s="24">
        <f t="shared" si="9"/>
        <v>1549</v>
      </c>
    </row>
    <row r="29" spans="1:17" s="1" customFormat="1" ht="13" x14ac:dyDescent="0.15">
      <c r="A29" s="21" t="s">
        <v>52</v>
      </c>
      <c r="F29" s="22">
        <v>21</v>
      </c>
      <c r="G29" s="23">
        <v>186</v>
      </c>
      <c r="H29" s="23">
        <v>2</v>
      </c>
      <c r="I29" s="24">
        <f t="shared" si="7"/>
        <v>209</v>
      </c>
      <c r="J29" s="22">
        <v>3</v>
      </c>
      <c r="K29" s="23">
        <v>63</v>
      </c>
      <c r="L29" s="23">
        <v>2</v>
      </c>
      <c r="M29" s="24">
        <f t="shared" si="8"/>
        <v>68</v>
      </c>
      <c r="N29" s="22">
        <f t="shared" si="10"/>
        <v>24</v>
      </c>
      <c r="O29" s="23">
        <f t="shared" si="11"/>
        <v>249</v>
      </c>
      <c r="P29" s="23">
        <f t="shared" si="12"/>
        <v>4</v>
      </c>
      <c r="Q29" s="24">
        <f t="shared" si="9"/>
        <v>277</v>
      </c>
    </row>
    <row r="30" spans="1:17" s="1" customFormat="1" ht="13" x14ac:dyDescent="0.15">
      <c r="A30" s="21" t="s">
        <v>53</v>
      </c>
      <c r="F30" s="22">
        <v>0</v>
      </c>
      <c r="G30" s="23">
        <v>396</v>
      </c>
      <c r="H30" s="23">
        <v>1294</v>
      </c>
      <c r="I30" s="24">
        <f t="shared" si="7"/>
        <v>1690</v>
      </c>
      <c r="J30" s="22">
        <v>0</v>
      </c>
      <c r="K30" s="23">
        <v>213</v>
      </c>
      <c r="L30" s="23">
        <v>596</v>
      </c>
      <c r="M30" s="24">
        <f t="shared" si="8"/>
        <v>809</v>
      </c>
      <c r="N30" s="22">
        <f t="shared" si="10"/>
        <v>0</v>
      </c>
      <c r="O30" s="23">
        <f t="shared" si="11"/>
        <v>609</v>
      </c>
      <c r="P30" s="23">
        <f t="shared" si="12"/>
        <v>1890</v>
      </c>
      <c r="Q30" s="24">
        <f t="shared" si="9"/>
        <v>2499</v>
      </c>
    </row>
    <row r="31" spans="1:17" s="1" customFormat="1" ht="13" x14ac:dyDescent="0.15">
      <c r="A31" s="21" t="s">
        <v>54</v>
      </c>
      <c r="F31" s="22">
        <v>99</v>
      </c>
      <c r="G31" s="23">
        <v>132</v>
      </c>
      <c r="H31" s="23">
        <v>434</v>
      </c>
      <c r="I31" s="24">
        <f t="shared" si="7"/>
        <v>665</v>
      </c>
      <c r="J31" s="22">
        <v>51</v>
      </c>
      <c r="K31" s="23">
        <v>21</v>
      </c>
      <c r="L31" s="23">
        <v>1217</v>
      </c>
      <c r="M31" s="24">
        <f t="shared" si="8"/>
        <v>1289</v>
      </c>
      <c r="N31" s="22">
        <f t="shared" si="10"/>
        <v>150</v>
      </c>
      <c r="O31" s="23">
        <f t="shared" si="11"/>
        <v>153</v>
      </c>
      <c r="P31" s="23">
        <f t="shared" si="12"/>
        <v>1651</v>
      </c>
      <c r="Q31" s="24">
        <f t="shared" si="9"/>
        <v>1954</v>
      </c>
    </row>
    <row r="32" spans="1:17" s="1" customFormat="1" ht="13" x14ac:dyDescent="0.15">
      <c r="A32" s="21" t="s">
        <v>55</v>
      </c>
      <c r="F32" s="22">
        <v>960</v>
      </c>
      <c r="G32" s="23">
        <v>325</v>
      </c>
      <c r="H32" s="23">
        <v>12</v>
      </c>
      <c r="I32" s="24">
        <f t="shared" si="7"/>
        <v>1297</v>
      </c>
      <c r="J32" s="22">
        <v>295</v>
      </c>
      <c r="K32" s="23">
        <v>141</v>
      </c>
      <c r="L32" s="23">
        <v>99</v>
      </c>
      <c r="M32" s="24">
        <f t="shared" si="8"/>
        <v>535</v>
      </c>
      <c r="N32" s="22">
        <f t="shared" si="10"/>
        <v>1255</v>
      </c>
      <c r="O32" s="23">
        <f t="shared" si="11"/>
        <v>466</v>
      </c>
      <c r="P32" s="23">
        <f t="shared" si="12"/>
        <v>111</v>
      </c>
      <c r="Q32" s="24">
        <f t="shared" si="9"/>
        <v>1832</v>
      </c>
    </row>
    <row r="33" spans="1:17" s="1" customFormat="1" ht="13" x14ac:dyDescent="0.15">
      <c r="A33" s="21" t="s">
        <v>94</v>
      </c>
      <c r="F33" s="22">
        <v>534</v>
      </c>
      <c r="G33" s="23">
        <v>252</v>
      </c>
      <c r="H33" s="23">
        <v>21</v>
      </c>
      <c r="I33" s="24">
        <f t="shared" si="7"/>
        <v>807</v>
      </c>
      <c r="J33" s="22">
        <v>177</v>
      </c>
      <c r="K33" s="23">
        <v>57</v>
      </c>
      <c r="L33" s="23">
        <v>53</v>
      </c>
      <c r="M33" s="24">
        <f t="shared" si="8"/>
        <v>287</v>
      </c>
      <c r="N33" s="22">
        <f t="shared" si="10"/>
        <v>711</v>
      </c>
      <c r="O33" s="23">
        <f t="shared" si="11"/>
        <v>309</v>
      </c>
      <c r="P33" s="23">
        <f t="shared" si="12"/>
        <v>74</v>
      </c>
      <c r="Q33" s="24">
        <f t="shared" si="9"/>
        <v>1094</v>
      </c>
    </row>
    <row r="34" spans="1:17" s="1" customFormat="1" ht="13" x14ac:dyDescent="0.15">
      <c r="A34" s="21" t="s">
        <v>56</v>
      </c>
      <c r="F34" s="22">
        <v>224</v>
      </c>
      <c r="G34" s="23">
        <v>18</v>
      </c>
      <c r="H34" s="23">
        <v>0</v>
      </c>
      <c r="I34" s="24">
        <f t="shared" si="7"/>
        <v>242</v>
      </c>
      <c r="J34" s="22">
        <v>113</v>
      </c>
      <c r="K34" s="23">
        <v>51</v>
      </c>
      <c r="L34" s="23">
        <v>3</v>
      </c>
      <c r="M34" s="24">
        <f t="shared" si="8"/>
        <v>167</v>
      </c>
      <c r="N34" s="22">
        <f t="shared" si="10"/>
        <v>337</v>
      </c>
      <c r="O34" s="23">
        <f t="shared" si="11"/>
        <v>69</v>
      </c>
      <c r="P34" s="23">
        <f t="shared" si="12"/>
        <v>3</v>
      </c>
      <c r="Q34" s="24">
        <f t="shared" si="9"/>
        <v>409</v>
      </c>
    </row>
    <row r="35" spans="1:17" s="1" customFormat="1" ht="13" x14ac:dyDescent="0.15">
      <c r="A35" s="21" t="s">
        <v>57</v>
      </c>
      <c r="F35" s="22">
        <v>231</v>
      </c>
      <c r="G35" s="23">
        <v>0</v>
      </c>
      <c r="H35" s="23">
        <v>0</v>
      </c>
      <c r="I35" s="24">
        <f t="shared" si="7"/>
        <v>231</v>
      </c>
      <c r="J35" s="22">
        <v>195</v>
      </c>
      <c r="K35" s="23">
        <v>0</v>
      </c>
      <c r="L35" s="23">
        <v>2</v>
      </c>
      <c r="M35" s="24">
        <f t="shared" si="8"/>
        <v>197</v>
      </c>
      <c r="N35" s="22">
        <f t="shared" si="10"/>
        <v>426</v>
      </c>
      <c r="O35" s="23">
        <f t="shared" si="11"/>
        <v>0</v>
      </c>
      <c r="P35" s="23">
        <f t="shared" si="12"/>
        <v>2</v>
      </c>
      <c r="Q35" s="24">
        <f t="shared" si="9"/>
        <v>428</v>
      </c>
    </row>
    <row r="36" spans="1:17" s="1" customFormat="1" ht="13" x14ac:dyDescent="0.15">
      <c r="A36" s="21" t="s">
        <v>58</v>
      </c>
      <c r="F36" s="22">
        <v>530</v>
      </c>
      <c r="G36" s="23">
        <v>0</v>
      </c>
      <c r="H36" s="23">
        <v>2</v>
      </c>
      <c r="I36" s="24">
        <f t="shared" si="7"/>
        <v>532</v>
      </c>
      <c r="J36" s="22">
        <v>114</v>
      </c>
      <c r="K36" s="23">
        <v>0</v>
      </c>
      <c r="L36" s="23">
        <v>7</v>
      </c>
      <c r="M36" s="24">
        <f t="shared" si="8"/>
        <v>121</v>
      </c>
      <c r="N36" s="22">
        <f t="shared" si="10"/>
        <v>644</v>
      </c>
      <c r="O36" s="23">
        <f t="shared" si="11"/>
        <v>0</v>
      </c>
      <c r="P36" s="23">
        <f t="shared" si="12"/>
        <v>9</v>
      </c>
      <c r="Q36" s="24">
        <f t="shared" si="9"/>
        <v>653</v>
      </c>
    </row>
    <row r="37" spans="1:17" s="1" customFormat="1" ht="13" x14ac:dyDescent="0.15">
      <c r="A37" s="21" t="s">
        <v>59</v>
      </c>
      <c r="F37" s="22">
        <v>1020</v>
      </c>
      <c r="G37" s="23">
        <v>138</v>
      </c>
      <c r="H37" s="23">
        <v>30</v>
      </c>
      <c r="I37" s="24">
        <f t="shared" si="7"/>
        <v>1188</v>
      </c>
      <c r="J37" s="22">
        <v>783</v>
      </c>
      <c r="K37" s="23">
        <v>57</v>
      </c>
      <c r="L37" s="23">
        <v>38</v>
      </c>
      <c r="M37" s="24">
        <f t="shared" si="8"/>
        <v>878</v>
      </c>
      <c r="N37" s="22">
        <f t="shared" si="10"/>
        <v>1803</v>
      </c>
      <c r="O37" s="23">
        <f t="shared" si="11"/>
        <v>195</v>
      </c>
      <c r="P37" s="23">
        <f t="shared" si="12"/>
        <v>68</v>
      </c>
      <c r="Q37" s="24">
        <f t="shared" si="9"/>
        <v>2066</v>
      </c>
    </row>
    <row r="38" spans="1:17" s="1" customFormat="1" ht="13" x14ac:dyDescent="0.15">
      <c r="A38" s="21" t="s">
        <v>60</v>
      </c>
      <c r="F38" s="22">
        <v>737</v>
      </c>
      <c r="G38" s="23">
        <v>1108</v>
      </c>
      <c r="H38" s="23">
        <v>11</v>
      </c>
      <c r="I38" s="24">
        <f t="shared" si="7"/>
        <v>1856</v>
      </c>
      <c r="J38" s="22">
        <v>305</v>
      </c>
      <c r="K38" s="23">
        <v>308</v>
      </c>
      <c r="L38" s="23">
        <v>21</v>
      </c>
      <c r="M38" s="24">
        <f t="shared" si="8"/>
        <v>634</v>
      </c>
      <c r="N38" s="22">
        <f t="shared" si="10"/>
        <v>1042</v>
      </c>
      <c r="O38" s="23">
        <f t="shared" si="11"/>
        <v>1416</v>
      </c>
      <c r="P38" s="23">
        <f t="shared" si="12"/>
        <v>32</v>
      </c>
      <c r="Q38" s="24">
        <f t="shared" si="9"/>
        <v>2490</v>
      </c>
    </row>
    <row r="39" spans="1:17" s="1" customFormat="1" ht="13" x14ac:dyDescent="0.15">
      <c r="A39" s="21" t="s">
        <v>61</v>
      </c>
      <c r="F39" s="22">
        <v>57</v>
      </c>
      <c r="G39" s="23">
        <v>42</v>
      </c>
      <c r="H39" s="23">
        <v>2286</v>
      </c>
      <c r="I39" s="24">
        <f t="shared" si="7"/>
        <v>2385</v>
      </c>
      <c r="J39" s="22">
        <v>9</v>
      </c>
      <c r="K39" s="23">
        <v>12</v>
      </c>
      <c r="L39" s="23">
        <v>915</v>
      </c>
      <c r="M39" s="24">
        <f t="shared" si="8"/>
        <v>936</v>
      </c>
      <c r="N39" s="22">
        <f t="shared" si="10"/>
        <v>66</v>
      </c>
      <c r="O39" s="23">
        <f t="shared" si="11"/>
        <v>54</v>
      </c>
      <c r="P39" s="23">
        <f t="shared" si="12"/>
        <v>3201</v>
      </c>
      <c r="Q39" s="24">
        <f t="shared" si="9"/>
        <v>3321</v>
      </c>
    </row>
    <row r="40" spans="1:17" s="1" customFormat="1" ht="13" x14ac:dyDescent="0.15">
      <c r="A40" s="21" t="s">
        <v>62</v>
      </c>
      <c r="F40" s="22">
        <v>324</v>
      </c>
      <c r="G40" s="23">
        <v>663</v>
      </c>
      <c r="H40" s="23">
        <v>6</v>
      </c>
      <c r="I40" s="24">
        <f t="shared" si="7"/>
        <v>993</v>
      </c>
      <c r="J40" s="22">
        <v>150</v>
      </c>
      <c r="K40" s="23">
        <v>282</v>
      </c>
      <c r="L40" s="23">
        <v>4</v>
      </c>
      <c r="M40" s="24">
        <f t="shared" si="8"/>
        <v>436</v>
      </c>
      <c r="N40" s="22">
        <f t="shared" si="10"/>
        <v>474</v>
      </c>
      <c r="O40" s="23">
        <f t="shared" si="11"/>
        <v>945</v>
      </c>
      <c r="P40" s="23">
        <f t="shared" si="12"/>
        <v>10</v>
      </c>
      <c r="Q40" s="24">
        <f t="shared" si="9"/>
        <v>1429</v>
      </c>
    </row>
    <row r="41" spans="1:17" s="1" customFormat="1" ht="13" x14ac:dyDescent="0.15">
      <c r="A41" s="21" t="s">
        <v>95</v>
      </c>
      <c r="F41" s="22">
        <v>57</v>
      </c>
      <c r="G41" s="23">
        <v>60</v>
      </c>
      <c r="H41" s="23">
        <v>0</v>
      </c>
      <c r="I41" s="24">
        <f t="shared" si="7"/>
        <v>117</v>
      </c>
      <c r="J41" s="22">
        <v>30</v>
      </c>
      <c r="K41" s="23">
        <v>39</v>
      </c>
      <c r="L41" s="23">
        <v>0</v>
      </c>
      <c r="M41" s="24">
        <f t="shared" si="8"/>
        <v>69</v>
      </c>
      <c r="N41" s="22">
        <f t="shared" si="10"/>
        <v>87</v>
      </c>
      <c r="O41" s="23">
        <f t="shared" si="11"/>
        <v>99</v>
      </c>
      <c r="P41" s="23">
        <f t="shared" si="12"/>
        <v>0</v>
      </c>
      <c r="Q41" s="24">
        <f t="shared" si="9"/>
        <v>186</v>
      </c>
    </row>
    <row r="42" spans="1:17" s="1" customFormat="1" ht="13" x14ac:dyDescent="0.15">
      <c r="A42" s="25" t="s">
        <v>81</v>
      </c>
      <c r="B42" s="26"/>
      <c r="C42" s="26"/>
      <c r="D42" s="26"/>
      <c r="E42" s="26"/>
      <c r="F42" s="27">
        <f t="shared" ref="F42:Q42" si="13">SUM(F16:F41)</f>
        <v>8884</v>
      </c>
      <c r="G42" s="28">
        <f t="shared" si="13"/>
        <v>5636</v>
      </c>
      <c r="H42" s="28">
        <f t="shared" si="13"/>
        <v>4625</v>
      </c>
      <c r="I42" s="29">
        <f t="shared" si="13"/>
        <v>19145</v>
      </c>
      <c r="J42" s="27">
        <f t="shared" si="13"/>
        <v>4386</v>
      </c>
      <c r="K42" s="28">
        <f t="shared" si="13"/>
        <v>2383</v>
      </c>
      <c r="L42" s="28">
        <f t="shared" si="13"/>
        <v>4068</v>
      </c>
      <c r="M42" s="29">
        <f t="shared" si="13"/>
        <v>10837</v>
      </c>
      <c r="N42" s="27">
        <f t="shared" si="13"/>
        <v>13270</v>
      </c>
      <c r="O42" s="28">
        <f t="shared" si="13"/>
        <v>8019</v>
      </c>
      <c r="P42" s="28">
        <f t="shared" si="13"/>
        <v>8693</v>
      </c>
      <c r="Q42" s="29">
        <f t="shared" si="13"/>
        <v>29982</v>
      </c>
    </row>
    <row r="43" spans="1:17" s="1" customFormat="1" ht="13" x14ac:dyDescent="0.15">
      <c r="A43" s="15" t="s">
        <v>72</v>
      </c>
      <c r="B43" s="16"/>
      <c r="C43" s="16"/>
      <c r="D43" s="16"/>
      <c r="E43" s="16"/>
      <c r="F43" s="17"/>
      <c r="G43" s="18"/>
      <c r="H43" s="18"/>
      <c r="I43" s="19"/>
      <c r="J43" s="17"/>
      <c r="K43" s="18"/>
      <c r="L43" s="18"/>
      <c r="M43" s="19"/>
      <c r="N43" s="17"/>
      <c r="O43" s="18"/>
      <c r="P43" s="18"/>
      <c r="Q43" s="19"/>
    </row>
    <row r="44" spans="1:17" s="1" customFormat="1" ht="13" x14ac:dyDescent="0.15">
      <c r="A44" s="21" t="s">
        <v>5</v>
      </c>
      <c r="B44" s="30"/>
      <c r="C44" s="30"/>
      <c r="D44" s="30"/>
      <c r="E44" s="30"/>
      <c r="F44" s="22">
        <v>98</v>
      </c>
      <c r="G44" s="23">
        <v>117</v>
      </c>
      <c r="H44" s="23">
        <v>0</v>
      </c>
      <c r="I44" s="24">
        <f t="shared" ref="I44:I45" si="14">SUM(F44:H44)</f>
        <v>215</v>
      </c>
      <c r="J44" s="22">
        <v>126</v>
      </c>
      <c r="K44" s="23">
        <v>71</v>
      </c>
      <c r="L44" s="23">
        <v>0</v>
      </c>
      <c r="M44" s="24">
        <f t="shared" ref="M44:M46" si="15">SUM(J44:L44)</f>
        <v>197</v>
      </c>
      <c r="N44" s="22">
        <f>SUM(F44,J44)</f>
        <v>224</v>
      </c>
      <c r="O44" s="23">
        <f>SUM(G44,K44)</f>
        <v>188</v>
      </c>
      <c r="P44" s="23">
        <f>SUM(H44,L44)</f>
        <v>0</v>
      </c>
      <c r="Q44" s="24">
        <f t="shared" ref="Q44:Q46" si="16">SUM(N44:P44)</f>
        <v>412</v>
      </c>
    </row>
    <row r="45" spans="1:17" s="1" customFormat="1" ht="13" x14ac:dyDescent="0.15">
      <c r="A45" s="21" t="s">
        <v>6</v>
      </c>
      <c r="F45" s="22">
        <v>122</v>
      </c>
      <c r="G45" s="23">
        <v>114</v>
      </c>
      <c r="H45" s="23">
        <v>50</v>
      </c>
      <c r="I45" s="24">
        <f t="shared" si="14"/>
        <v>286</v>
      </c>
      <c r="J45" s="22">
        <v>59</v>
      </c>
      <c r="K45" s="23">
        <v>69</v>
      </c>
      <c r="L45" s="23">
        <v>98</v>
      </c>
      <c r="M45" s="24">
        <f t="shared" si="15"/>
        <v>226</v>
      </c>
      <c r="N45" s="22">
        <f t="shared" ref="N45:N46" si="17">SUM(F45,J45)</f>
        <v>181</v>
      </c>
      <c r="O45" s="23">
        <f t="shared" ref="O45:O46" si="18">SUM(G45,K45)</f>
        <v>183</v>
      </c>
      <c r="P45" s="23">
        <f t="shared" ref="P45:P46" si="19">SUM(H45,L45)</f>
        <v>148</v>
      </c>
      <c r="Q45" s="24">
        <f t="shared" si="16"/>
        <v>512</v>
      </c>
    </row>
    <row r="46" spans="1:17" s="1" customFormat="1" ht="13" x14ac:dyDescent="0.15">
      <c r="A46" s="21" t="s">
        <v>7</v>
      </c>
      <c r="F46" s="22">
        <v>452</v>
      </c>
      <c r="G46" s="23">
        <v>0</v>
      </c>
      <c r="H46" s="23">
        <v>15</v>
      </c>
      <c r="I46" s="24">
        <f>SUM(F46:H46)</f>
        <v>467</v>
      </c>
      <c r="J46" s="22">
        <v>339</v>
      </c>
      <c r="K46" s="23">
        <v>9</v>
      </c>
      <c r="L46" s="23">
        <v>209</v>
      </c>
      <c r="M46" s="24">
        <f t="shared" si="15"/>
        <v>557</v>
      </c>
      <c r="N46" s="22">
        <f t="shared" si="17"/>
        <v>791</v>
      </c>
      <c r="O46" s="23">
        <f t="shared" si="18"/>
        <v>9</v>
      </c>
      <c r="P46" s="23">
        <f t="shared" si="19"/>
        <v>224</v>
      </c>
      <c r="Q46" s="24">
        <f t="shared" si="16"/>
        <v>1024</v>
      </c>
    </row>
    <row r="47" spans="1:17" s="1" customFormat="1" ht="13" x14ac:dyDescent="0.15">
      <c r="A47" s="25" t="s">
        <v>81</v>
      </c>
      <c r="B47" s="26"/>
      <c r="C47" s="26"/>
      <c r="D47" s="26"/>
      <c r="E47" s="26"/>
      <c r="F47" s="31">
        <f>SUM(F44:F46)</f>
        <v>672</v>
      </c>
      <c r="G47" s="32">
        <f t="shared" ref="G47:L47" si="20">SUM(G44:G46)</f>
        <v>231</v>
      </c>
      <c r="H47" s="32">
        <f t="shared" si="20"/>
        <v>65</v>
      </c>
      <c r="I47" s="33">
        <f t="shared" si="20"/>
        <v>968</v>
      </c>
      <c r="J47" s="31">
        <f t="shared" si="20"/>
        <v>524</v>
      </c>
      <c r="K47" s="32">
        <f t="shared" si="20"/>
        <v>149</v>
      </c>
      <c r="L47" s="32">
        <f t="shared" si="20"/>
        <v>307</v>
      </c>
      <c r="M47" s="33">
        <f>SUM(M44:M46)</f>
        <v>980</v>
      </c>
      <c r="N47" s="31">
        <f>SUM(N44:N46)</f>
        <v>1196</v>
      </c>
      <c r="O47" s="32">
        <f>SUM(O44:O46)</f>
        <v>380</v>
      </c>
      <c r="P47" s="32">
        <f>SUM(P44:P46)</f>
        <v>372</v>
      </c>
      <c r="Q47" s="33">
        <f>SUM(Q44:Q46)</f>
        <v>1948</v>
      </c>
    </row>
    <row r="48" spans="1:17" s="1" customFormat="1" ht="13" x14ac:dyDescent="0.15">
      <c r="A48" s="15" t="s">
        <v>85</v>
      </c>
      <c r="B48" s="16"/>
      <c r="C48" s="16"/>
      <c r="D48" s="16"/>
      <c r="E48" s="16"/>
      <c r="F48" s="17"/>
      <c r="G48" s="18"/>
      <c r="H48" s="18"/>
      <c r="I48" s="19"/>
      <c r="J48" s="17"/>
      <c r="K48" s="18"/>
      <c r="L48" s="18"/>
      <c r="M48" s="19"/>
      <c r="N48" s="17"/>
      <c r="O48" s="18"/>
      <c r="P48" s="18"/>
      <c r="Q48" s="19"/>
    </row>
    <row r="49" spans="1:17" s="1" customFormat="1" ht="13" x14ac:dyDescent="0.15">
      <c r="A49" s="21" t="s">
        <v>8</v>
      </c>
      <c r="F49" s="22">
        <v>216</v>
      </c>
      <c r="G49" s="23">
        <v>207</v>
      </c>
      <c r="H49" s="23">
        <v>209</v>
      </c>
      <c r="I49" s="24">
        <f t="shared" ref="I49:I55" si="21">SUM(F49:H49)</f>
        <v>632</v>
      </c>
      <c r="J49" s="22">
        <v>195</v>
      </c>
      <c r="K49" s="23">
        <v>180</v>
      </c>
      <c r="L49" s="23">
        <v>215</v>
      </c>
      <c r="M49" s="24">
        <f t="shared" ref="M49:M55" si="22">SUM(J49:L49)</f>
        <v>590</v>
      </c>
      <c r="N49" s="22">
        <f>SUM(F49,J49)</f>
        <v>411</v>
      </c>
      <c r="O49" s="23">
        <f>SUM(G49,K49)</f>
        <v>387</v>
      </c>
      <c r="P49" s="23">
        <f>SUM(H49,L49)</f>
        <v>424</v>
      </c>
      <c r="Q49" s="24">
        <f t="shared" ref="Q49:Q55" si="23">SUM(N49:P49)</f>
        <v>1222</v>
      </c>
    </row>
    <row r="50" spans="1:17" s="1" customFormat="1" ht="13" x14ac:dyDescent="0.15">
      <c r="A50" s="21" t="s">
        <v>9</v>
      </c>
      <c r="F50" s="22">
        <v>163</v>
      </c>
      <c r="G50" s="23">
        <v>178</v>
      </c>
      <c r="H50" s="23">
        <v>423</v>
      </c>
      <c r="I50" s="24">
        <f t="shared" si="21"/>
        <v>764</v>
      </c>
      <c r="J50" s="22">
        <v>136</v>
      </c>
      <c r="K50" s="23">
        <v>139</v>
      </c>
      <c r="L50" s="23">
        <v>601</v>
      </c>
      <c r="M50" s="24">
        <f t="shared" si="22"/>
        <v>876</v>
      </c>
      <c r="N50" s="22">
        <f t="shared" ref="N50:N55" si="24">SUM(F50,J50)</f>
        <v>299</v>
      </c>
      <c r="O50" s="23">
        <f t="shared" ref="O50:O55" si="25">SUM(G50,K50)</f>
        <v>317</v>
      </c>
      <c r="P50" s="23">
        <f t="shared" ref="P50:P55" si="26">SUM(H50,L50)</f>
        <v>1024</v>
      </c>
      <c r="Q50" s="24">
        <f t="shared" si="23"/>
        <v>1640</v>
      </c>
    </row>
    <row r="51" spans="1:17" s="1" customFormat="1" ht="13" x14ac:dyDescent="0.15">
      <c r="A51" s="21" t="s">
        <v>92</v>
      </c>
      <c r="F51" s="22">
        <v>63</v>
      </c>
      <c r="G51" s="23">
        <v>0</v>
      </c>
      <c r="H51" s="23">
        <v>0</v>
      </c>
      <c r="I51" s="24">
        <f t="shared" si="21"/>
        <v>63</v>
      </c>
      <c r="J51" s="22">
        <v>51</v>
      </c>
      <c r="K51" s="23">
        <v>0</v>
      </c>
      <c r="L51" s="23">
        <v>0</v>
      </c>
      <c r="M51" s="24">
        <f t="shared" si="22"/>
        <v>51</v>
      </c>
      <c r="N51" s="22">
        <f t="shared" si="24"/>
        <v>114</v>
      </c>
      <c r="O51" s="23">
        <f t="shared" si="25"/>
        <v>0</v>
      </c>
      <c r="P51" s="23">
        <f t="shared" si="26"/>
        <v>0</v>
      </c>
      <c r="Q51" s="24">
        <f t="shared" si="23"/>
        <v>114</v>
      </c>
    </row>
    <row r="52" spans="1:17" s="1" customFormat="1" ht="13" x14ac:dyDescent="0.15">
      <c r="A52" s="21" t="s">
        <v>10</v>
      </c>
      <c r="F52" s="22">
        <v>177</v>
      </c>
      <c r="G52" s="23">
        <v>162</v>
      </c>
      <c r="H52" s="23">
        <v>202</v>
      </c>
      <c r="I52" s="24">
        <f t="shared" si="21"/>
        <v>541</v>
      </c>
      <c r="J52" s="22">
        <v>153</v>
      </c>
      <c r="K52" s="23">
        <v>177</v>
      </c>
      <c r="L52" s="23">
        <v>286</v>
      </c>
      <c r="M52" s="24">
        <f t="shared" si="22"/>
        <v>616</v>
      </c>
      <c r="N52" s="22">
        <f t="shared" si="24"/>
        <v>330</v>
      </c>
      <c r="O52" s="23">
        <f t="shared" si="25"/>
        <v>339</v>
      </c>
      <c r="P52" s="23">
        <f t="shared" si="26"/>
        <v>488</v>
      </c>
      <c r="Q52" s="24">
        <f t="shared" si="23"/>
        <v>1157</v>
      </c>
    </row>
    <row r="53" spans="1:17" s="1" customFormat="1" ht="13" x14ac:dyDescent="0.15">
      <c r="A53" s="21" t="s">
        <v>96</v>
      </c>
      <c r="F53" s="22">
        <v>24</v>
      </c>
      <c r="G53" s="23">
        <v>432</v>
      </c>
      <c r="H53" s="23">
        <v>116</v>
      </c>
      <c r="I53" s="24">
        <f t="shared" si="21"/>
        <v>572</v>
      </c>
      <c r="J53" s="22">
        <v>28</v>
      </c>
      <c r="K53" s="23">
        <v>454</v>
      </c>
      <c r="L53" s="23">
        <v>83</v>
      </c>
      <c r="M53" s="24">
        <f t="shared" si="22"/>
        <v>565</v>
      </c>
      <c r="N53" s="22">
        <f t="shared" si="24"/>
        <v>52</v>
      </c>
      <c r="O53" s="23">
        <f t="shared" si="25"/>
        <v>886</v>
      </c>
      <c r="P53" s="23">
        <f t="shared" si="26"/>
        <v>199</v>
      </c>
      <c r="Q53" s="24">
        <f t="shared" si="23"/>
        <v>1137</v>
      </c>
    </row>
    <row r="54" spans="1:17" s="1" customFormat="1" ht="13" x14ac:dyDescent="0.15">
      <c r="A54" s="21" t="s">
        <v>11</v>
      </c>
      <c r="F54" s="22">
        <v>0</v>
      </c>
      <c r="G54" s="23">
        <v>0</v>
      </c>
      <c r="H54" s="23">
        <v>220</v>
      </c>
      <c r="I54" s="24">
        <f t="shared" si="21"/>
        <v>220</v>
      </c>
      <c r="J54" s="22">
        <v>0</v>
      </c>
      <c r="K54" s="23">
        <v>0</v>
      </c>
      <c r="L54" s="23">
        <v>236</v>
      </c>
      <c r="M54" s="24">
        <f t="shared" si="22"/>
        <v>236</v>
      </c>
      <c r="N54" s="22">
        <f t="shared" si="24"/>
        <v>0</v>
      </c>
      <c r="O54" s="23">
        <f t="shared" si="25"/>
        <v>0</v>
      </c>
      <c r="P54" s="23">
        <f t="shared" si="26"/>
        <v>456</v>
      </c>
      <c r="Q54" s="24">
        <f t="shared" si="23"/>
        <v>456</v>
      </c>
    </row>
    <row r="55" spans="1:17" s="1" customFormat="1" ht="13" x14ac:dyDescent="0.15">
      <c r="A55" s="21" t="s">
        <v>12</v>
      </c>
      <c r="F55" s="22">
        <v>0</v>
      </c>
      <c r="G55" s="23">
        <v>486</v>
      </c>
      <c r="H55" s="23">
        <v>96</v>
      </c>
      <c r="I55" s="24">
        <f t="shared" si="21"/>
        <v>582</v>
      </c>
      <c r="J55" s="22">
        <v>0</v>
      </c>
      <c r="K55" s="23">
        <v>552</v>
      </c>
      <c r="L55" s="23">
        <v>255</v>
      </c>
      <c r="M55" s="24">
        <f t="shared" si="22"/>
        <v>807</v>
      </c>
      <c r="N55" s="22">
        <f t="shared" si="24"/>
        <v>0</v>
      </c>
      <c r="O55" s="23">
        <f t="shared" si="25"/>
        <v>1038</v>
      </c>
      <c r="P55" s="23">
        <f t="shared" si="26"/>
        <v>351</v>
      </c>
      <c r="Q55" s="24">
        <f t="shared" si="23"/>
        <v>1389</v>
      </c>
    </row>
    <row r="56" spans="1:17" s="1" customFormat="1" ht="13" x14ac:dyDescent="0.15">
      <c r="A56" s="25" t="s">
        <v>81</v>
      </c>
      <c r="B56" s="26"/>
      <c r="C56" s="26"/>
      <c r="D56" s="26"/>
      <c r="E56" s="26"/>
      <c r="F56" s="27">
        <f t="shared" ref="F56:Q56" si="27">SUM(F49:F55)</f>
        <v>643</v>
      </c>
      <c r="G56" s="28">
        <f t="shared" si="27"/>
        <v>1465</v>
      </c>
      <c r="H56" s="28">
        <f t="shared" si="27"/>
        <v>1266</v>
      </c>
      <c r="I56" s="29">
        <f t="shared" si="27"/>
        <v>3374</v>
      </c>
      <c r="J56" s="27">
        <f t="shared" si="27"/>
        <v>563</v>
      </c>
      <c r="K56" s="28">
        <f t="shared" si="27"/>
        <v>1502</v>
      </c>
      <c r="L56" s="28">
        <f t="shared" si="27"/>
        <v>1676</v>
      </c>
      <c r="M56" s="29">
        <f t="shared" si="27"/>
        <v>3741</v>
      </c>
      <c r="N56" s="27">
        <f t="shared" si="27"/>
        <v>1206</v>
      </c>
      <c r="O56" s="28">
        <f t="shared" si="27"/>
        <v>2967</v>
      </c>
      <c r="P56" s="28">
        <f t="shared" si="27"/>
        <v>2942</v>
      </c>
      <c r="Q56" s="29">
        <f t="shared" si="27"/>
        <v>7115</v>
      </c>
    </row>
    <row r="57" spans="1:17" s="1" customFormat="1" ht="13" x14ac:dyDescent="0.15">
      <c r="A57" s="15" t="s">
        <v>73</v>
      </c>
      <c r="B57" s="16"/>
      <c r="C57" s="16"/>
      <c r="D57" s="16"/>
      <c r="E57" s="16"/>
      <c r="F57" s="17"/>
      <c r="G57" s="18"/>
      <c r="H57" s="18"/>
      <c r="I57" s="19"/>
      <c r="J57" s="17"/>
      <c r="K57" s="18"/>
      <c r="L57" s="18"/>
      <c r="M57" s="19"/>
      <c r="N57" s="17"/>
      <c r="O57" s="18"/>
      <c r="P57" s="18"/>
      <c r="Q57" s="19"/>
    </row>
    <row r="58" spans="1:17" s="1" customFormat="1" ht="13" x14ac:dyDescent="0.15">
      <c r="A58" s="21" t="s">
        <v>13</v>
      </c>
      <c r="F58" s="22">
        <v>0</v>
      </c>
      <c r="G58" s="23">
        <v>54</v>
      </c>
      <c r="H58" s="23">
        <v>9</v>
      </c>
      <c r="I58" s="24">
        <f t="shared" ref="I58:I59" si="28">SUM(F58:H58)</f>
        <v>63</v>
      </c>
      <c r="J58" s="22">
        <v>0</v>
      </c>
      <c r="K58" s="23">
        <v>27</v>
      </c>
      <c r="L58" s="23">
        <v>15</v>
      </c>
      <c r="M58" s="24">
        <f t="shared" ref="M58:M59" si="29">SUM(J58:L58)</f>
        <v>42</v>
      </c>
      <c r="N58" s="22">
        <f t="shared" ref="N58:P59" si="30">SUM(F58,J58)</f>
        <v>0</v>
      </c>
      <c r="O58" s="23">
        <f t="shared" si="30"/>
        <v>81</v>
      </c>
      <c r="P58" s="23">
        <f t="shared" si="30"/>
        <v>24</v>
      </c>
      <c r="Q58" s="24">
        <f t="shared" ref="Q58:Q59" si="31">SUM(N58:P58)</f>
        <v>105</v>
      </c>
    </row>
    <row r="59" spans="1:17" s="1" customFormat="1" ht="13" x14ac:dyDescent="0.15">
      <c r="A59" s="21" t="s">
        <v>14</v>
      </c>
      <c r="F59" s="22">
        <v>0</v>
      </c>
      <c r="G59" s="23">
        <v>15</v>
      </c>
      <c r="H59" s="23">
        <v>50</v>
      </c>
      <c r="I59" s="24">
        <f t="shared" si="28"/>
        <v>65</v>
      </c>
      <c r="J59" s="22">
        <v>0</v>
      </c>
      <c r="K59" s="23">
        <v>6</v>
      </c>
      <c r="L59" s="23">
        <v>221</v>
      </c>
      <c r="M59" s="24">
        <f t="shared" si="29"/>
        <v>227</v>
      </c>
      <c r="N59" s="22">
        <f t="shared" si="30"/>
        <v>0</v>
      </c>
      <c r="O59" s="23">
        <f t="shared" si="30"/>
        <v>21</v>
      </c>
      <c r="P59" s="23">
        <f t="shared" si="30"/>
        <v>271</v>
      </c>
      <c r="Q59" s="24">
        <f t="shared" si="31"/>
        <v>292</v>
      </c>
    </row>
    <row r="60" spans="1:17" s="1" customFormat="1" ht="13" x14ac:dyDescent="0.15">
      <c r="A60" s="25" t="s">
        <v>81</v>
      </c>
      <c r="B60" s="26"/>
      <c r="C60" s="26"/>
      <c r="D60" s="26"/>
      <c r="E60" s="26"/>
      <c r="F60" s="27">
        <f>SUM(F58:F59)</f>
        <v>0</v>
      </c>
      <c r="G60" s="28">
        <f t="shared" ref="G60:Q60" si="32">SUM(G58:G59)</f>
        <v>69</v>
      </c>
      <c r="H60" s="28">
        <f t="shared" si="32"/>
        <v>59</v>
      </c>
      <c r="I60" s="29">
        <f t="shared" si="32"/>
        <v>128</v>
      </c>
      <c r="J60" s="27">
        <f t="shared" si="32"/>
        <v>0</v>
      </c>
      <c r="K60" s="28">
        <f t="shared" si="32"/>
        <v>33</v>
      </c>
      <c r="L60" s="28">
        <f t="shared" si="32"/>
        <v>236</v>
      </c>
      <c r="M60" s="29">
        <f t="shared" si="32"/>
        <v>269</v>
      </c>
      <c r="N60" s="27">
        <f>SUM(N58:N59)</f>
        <v>0</v>
      </c>
      <c r="O60" s="27">
        <f t="shared" ref="O60:P60" si="33">SUM(O58:O59)</f>
        <v>102</v>
      </c>
      <c r="P60" s="27">
        <f t="shared" si="33"/>
        <v>295</v>
      </c>
      <c r="Q60" s="29">
        <f t="shared" si="32"/>
        <v>397</v>
      </c>
    </row>
    <row r="61" spans="1:17" s="1" customFormat="1" ht="13" x14ac:dyDescent="0.15">
      <c r="A61" s="15" t="s">
        <v>74</v>
      </c>
      <c r="B61" s="16"/>
      <c r="C61" s="16"/>
      <c r="D61" s="16"/>
      <c r="E61" s="16"/>
      <c r="F61" s="34"/>
      <c r="G61" s="18"/>
      <c r="H61" s="18"/>
      <c r="I61" s="19"/>
      <c r="J61" s="17"/>
      <c r="K61" s="18"/>
      <c r="L61" s="18"/>
      <c r="M61" s="19"/>
      <c r="N61" s="17"/>
      <c r="O61" s="18"/>
      <c r="P61" s="18"/>
      <c r="Q61" s="19"/>
    </row>
    <row r="62" spans="1:17" s="1" customFormat="1" ht="13" x14ac:dyDescent="0.15">
      <c r="A62" s="21" t="s">
        <v>15</v>
      </c>
      <c r="F62" s="22">
        <v>0</v>
      </c>
      <c r="G62" s="23">
        <v>0</v>
      </c>
      <c r="H62" s="23">
        <v>540</v>
      </c>
      <c r="I62" s="24">
        <f t="shared" ref="I62:I64" si="34">SUM(F62:H62)</f>
        <v>540</v>
      </c>
      <c r="J62" s="22">
        <v>0</v>
      </c>
      <c r="K62" s="23">
        <v>0</v>
      </c>
      <c r="L62" s="23">
        <v>438</v>
      </c>
      <c r="M62" s="24">
        <f t="shared" ref="M62:M64" si="35">SUM(J62:L62)</f>
        <v>438</v>
      </c>
      <c r="N62" s="22">
        <f>SUM(F62,J62)</f>
        <v>0</v>
      </c>
      <c r="O62" s="23">
        <f>SUM(G62,K62)</f>
        <v>0</v>
      </c>
      <c r="P62" s="23">
        <f>SUM(H62,L62)</f>
        <v>978</v>
      </c>
      <c r="Q62" s="24">
        <f t="shared" ref="Q62:Q64" si="36">SUM(N62:P62)</f>
        <v>978</v>
      </c>
    </row>
    <row r="63" spans="1:17" s="1" customFormat="1" ht="13" x14ac:dyDescent="0.15">
      <c r="A63" s="21" t="s">
        <v>16</v>
      </c>
      <c r="F63" s="22">
        <v>30</v>
      </c>
      <c r="G63" s="23">
        <v>99</v>
      </c>
      <c r="H63" s="23">
        <v>706</v>
      </c>
      <c r="I63" s="24">
        <f t="shared" si="34"/>
        <v>835</v>
      </c>
      <c r="J63" s="22">
        <v>15</v>
      </c>
      <c r="K63" s="23">
        <v>33</v>
      </c>
      <c r="L63" s="23">
        <v>138</v>
      </c>
      <c r="M63" s="24">
        <f t="shared" si="35"/>
        <v>186</v>
      </c>
      <c r="N63" s="22">
        <f>SUM(F63,J63)</f>
        <v>45</v>
      </c>
      <c r="O63" s="23">
        <f t="shared" ref="O63:O64" si="37">SUM(G63,K63)</f>
        <v>132</v>
      </c>
      <c r="P63" s="23">
        <f t="shared" ref="P63:P64" si="38">SUM(H63,L63)</f>
        <v>844</v>
      </c>
      <c r="Q63" s="24">
        <f t="shared" si="36"/>
        <v>1021</v>
      </c>
    </row>
    <row r="64" spans="1:17" s="1" customFormat="1" ht="13" x14ac:dyDescent="0.15">
      <c r="A64" s="21" t="s">
        <v>17</v>
      </c>
      <c r="F64" s="22">
        <v>0</v>
      </c>
      <c r="G64" s="23">
        <v>36</v>
      </c>
      <c r="H64" s="23">
        <v>344</v>
      </c>
      <c r="I64" s="24">
        <f t="shared" si="34"/>
        <v>380</v>
      </c>
      <c r="J64" s="22">
        <v>0</v>
      </c>
      <c r="K64" s="23">
        <v>21</v>
      </c>
      <c r="L64" s="23">
        <v>19</v>
      </c>
      <c r="M64" s="24">
        <f t="shared" si="35"/>
        <v>40</v>
      </c>
      <c r="N64" s="22">
        <f>SUM(F64,J64)</f>
        <v>0</v>
      </c>
      <c r="O64" s="23">
        <f t="shared" si="37"/>
        <v>57</v>
      </c>
      <c r="P64" s="23">
        <f t="shared" si="38"/>
        <v>363</v>
      </c>
      <c r="Q64" s="24">
        <f t="shared" si="36"/>
        <v>420</v>
      </c>
    </row>
    <row r="65" spans="1:17" s="1" customFormat="1" ht="13" x14ac:dyDescent="0.15">
      <c r="A65" s="25" t="s">
        <v>81</v>
      </c>
      <c r="B65" s="26"/>
      <c r="C65" s="26"/>
      <c r="D65" s="26"/>
      <c r="E65" s="26"/>
      <c r="F65" s="27">
        <f>SUM(F62:F64)</f>
        <v>30</v>
      </c>
      <c r="G65" s="28">
        <f t="shared" ref="G65:Q65" si="39">SUM(G62:G64)</f>
        <v>135</v>
      </c>
      <c r="H65" s="28">
        <f t="shared" si="39"/>
        <v>1590</v>
      </c>
      <c r="I65" s="29">
        <f t="shared" si="39"/>
        <v>1755</v>
      </c>
      <c r="J65" s="27">
        <f t="shared" si="39"/>
        <v>15</v>
      </c>
      <c r="K65" s="28">
        <f t="shared" si="39"/>
        <v>54</v>
      </c>
      <c r="L65" s="28">
        <f t="shared" si="39"/>
        <v>595</v>
      </c>
      <c r="M65" s="29">
        <f t="shared" si="39"/>
        <v>664</v>
      </c>
      <c r="N65" s="27">
        <f t="shared" si="39"/>
        <v>45</v>
      </c>
      <c r="O65" s="28">
        <f t="shared" si="39"/>
        <v>189</v>
      </c>
      <c r="P65" s="28">
        <f t="shared" si="39"/>
        <v>2185</v>
      </c>
      <c r="Q65" s="29">
        <f t="shared" si="39"/>
        <v>2419</v>
      </c>
    </row>
    <row r="66" spans="1:17" s="1" customFormat="1" ht="13" x14ac:dyDescent="0.15">
      <c r="A66" s="15" t="s">
        <v>18</v>
      </c>
      <c r="B66" s="16"/>
      <c r="C66" s="16"/>
      <c r="D66" s="16"/>
      <c r="E66" s="16"/>
      <c r="F66" s="34"/>
      <c r="G66" s="18"/>
      <c r="H66" s="18"/>
      <c r="I66" s="19"/>
      <c r="J66" s="17"/>
      <c r="K66" s="18"/>
      <c r="L66" s="18"/>
      <c r="M66" s="19"/>
      <c r="N66" s="17"/>
      <c r="O66" s="18"/>
      <c r="P66" s="18"/>
      <c r="Q66" s="19"/>
    </row>
    <row r="67" spans="1:17" s="1" customFormat="1" ht="13" x14ac:dyDescent="0.15">
      <c r="A67" s="21" t="s">
        <v>19</v>
      </c>
      <c r="F67" s="22">
        <v>66</v>
      </c>
      <c r="G67" s="23">
        <v>35</v>
      </c>
      <c r="H67" s="23">
        <v>10</v>
      </c>
      <c r="I67" s="24">
        <f t="shared" ref="I67:I75" si="40">SUM(F67:H67)</f>
        <v>111</v>
      </c>
      <c r="J67" s="22">
        <v>15</v>
      </c>
      <c r="K67" s="23">
        <v>12</v>
      </c>
      <c r="L67" s="23">
        <v>52</v>
      </c>
      <c r="M67" s="24">
        <f t="shared" ref="M67:M75" si="41">SUM(J67:L67)</f>
        <v>79</v>
      </c>
      <c r="N67" s="22">
        <f>SUM(F67,J67)</f>
        <v>81</v>
      </c>
      <c r="O67" s="23">
        <f>SUM(G67,K67)</f>
        <v>47</v>
      </c>
      <c r="P67" s="23">
        <f>SUM(H67,L67)</f>
        <v>62</v>
      </c>
      <c r="Q67" s="24">
        <f t="shared" ref="Q67:Q75" si="42">SUM(N67:P67)</f>
        <v>190</v>
      </c>
    </row>
    <row r="68" spans="1:17" s="1" customFormat="1" ht="13" x14ac:dyDescent="0.15">
      <c r="A68" s="21" t="s">
        <v>20</v>
      </c>
      <c r="F68" s="22">
        <v>0</v>
      </c>
      <c r="G68" s="23">
        <v>1</v>
      </c>
      <c r="H68" s="23">
        <v>22</v>
      </c>
      <c r="I68" s="24">
        <f t="shared" si="40"/>
        <v>23</v>
      </c>
      <c r="J68" s="22">
        <v>0</v>
      </c>
      <c r="K68" s="23">
        <v>2</v>
      </c>
      <c r="L68" s="23">
        <v>33</v>
      </c>
      <c r="M68" s="24">
        <f t="shared" si="41"/>
        <v>35</v>
      </c>
      <c r="N68" s="22">
        <f t="shared" ref="N68:N75" si="43">SUM(F68,J68)</f>
        <v>0</v>
      </c>
      <c r="O68" s="23">
        <f t="shared" ref="O68:O75" si="44">SUM(G68,K68)</f>
        <v>3</v>
      </c>
      <c r="P68" s="23">
        <f t="shared" ref="P68:P75" si="45">SUM(H68,L68)</f>
        <v>55</v>
      </c>
      <c r="Q68" s="24">
        <f t="shared" si="42"/>
        <v>58</v>
      </c>
    </row>
    <row r="69" spans="1:17" s="1" customFormat="1" ht="13" x14ac:dyDescent="0.15">
      <c r="A69" s="21" t="s">
        <v>21</v>
      </c>
      <c r="F69" s="22">
        <v>0</v>
      </c>
      <c r="G69" s="23">
        <v>21</v>
      </c>
      <c r="H69" s="23">
        <v>15</v>
      </c>
      <c r="I69" s="24">
        <f t="shared" si="40"/>
        <v>36</v>
      </c>
      <c r="J69" s="22">
        <v>0</v>
      </c>
      <c r="K69" s="23">
        <v>12</v>
      </c>
      <c r="L69" s="23">
        <v>90</v>
      </c>
      <c r="M69" s="24">
        <f t="shared" si="41"/>
        <v>102</v>
      </c>
      <c r="N69" s="22">
        <f t="shared" si="43"/>
        <v>0</v>
      </c>
      <c r="O69" s="23">
        <f t="shared" si="44"/>
        <v>33</v>
      </c>
      <c r="P69" s="23">
        <f t="shared" si="45"/>
        <v>105</v>
      </c>
      <c r="Q69" s="24">
        <f t="shared" si="42"/>
        <v>138</v>
      </c>
    </row>
    <row r="70" spans="1:17" s="1" customFormat="1" ht="13" x14ac:dyDescent="0.15">
      <c r="A70" s="21" t="s">
        <v>22</v>
      </c>
      <c r="F70" s="22">
        <v>93</v>
      </c>
      <c r="G70" s="23">
        <v>12</v>
      </c>
      <c r="H70" s="23">
        <v>39</v>
      </c>
      <c r="I70" s="24">
        <f t="shared" si="40"/>
        <v>144</v>
      </c>
      <c r="J70" s="22">
        <v>54</v>
      </c>
      <c r="K70" s="23">
        <v>29</v>
      </c>
      <c r="L70" s="23">
        <v>338</v>
      </c>
      <c r="M70" s="24">
        <f t="shared" si="41"/>
        <v>421</v>
      </c>
      <c r="N70" s="22">
        <f t="shared" si="43"/>
        <v>147</v>
      </c>
      <c r="O70" s="23">
        <f t="shared" si="44"/>
        <v>41</v>
      </c>
      <c r="P70" s="23">
        <f t="shared" si="45"/>
        <v>377</v>
      </c>
      <c r="Q70" s="24">
        <f t="shared" si="42"/>
        <v>565</v>
      </c>
    </row>
    <row r="71" spans="1:17" s="1" customFormat="1" ht="13" x14ac:dyDescent="0.15">
      <c r="A71" s="21" t="s">
        <v>23</v>
      </c>
      <c r="F71" s="22">
        <v>190</v>
      </c>
      <c r="G71" s="23">
        <v>111</v>
      </c>
      <c r="H71" s="23">
        <v>63</v>
      </c>
      <c r="I71" s="24">
        <f t="shared" si="40"/>
        <v>364</v>
      </c>
      <c r="J71" s="22">
        <v>41</v>
      </c>
      <c r="K71" s="23">
        <v>31</v>
      </c>
      <c r="L71" s="23">
        <v>54</v>
      </c>
      <c r="M71" s="24">
        <f t="shared" si="41"/>
        <v>126</v>
      </c>
      <c r="N71" s="22">
        <f t="shared" si="43"/>
        <v>231</v>
      </c>
      <c r="O71" s="23">
        <f t="shared" si="44"/>
        <v>142</v>
      </c>
      <c r="P71" s="23">
        <f t="shared" si="45"/>
        <v>117</v>
      </c>
      <c r="Q71" s="24">
        <f t="shared" si="42"/>
        <v>490</v>
      </c>
    </row>
    <row r="72" spans="1:17" s="1" customFormat="1" ht="13" x14ac:dyDescent="0.15">
      <c r="A72" s="21" t="s">
        <v>24</v>
      </c>
      <c r="F72" s="22">
        <v>48</v>
      </c>
      <c r="G72" s="23">
        <v>166</v>
      </c>
      <c r="H72" s="23">
        <v>38</v>
      </c>
      <c r="I72" s="24">
        <f t="shared" si="40"/>
        <v>252</v>
      </c>
      <c r="J72" s="22">
        <v>21</v>
      </c>
      <c r="K72" s="23">
        <v>24</v>
      </c>
      <c r="L72" s="23">
        <v>72</v>
      </c>
      <c r="M72" s="24">
        <f t="shared" si="41"/>
        <v>117</v>
      </c>
      <c r="N72" s="22">
        <f t="shared" si="43"/>
        <v>69</v>
      </c>
      <c r="O72" s="23">
        <f t="shared" si="44"/>
        <v>190</v>
      </c>
      <c r="P72" s="23">
        <f t="shared" si="45"/>
        <v>110</v>
      </c>
      <c r="Q72" s="24">
        <f t="shared" si="42"/>
        <v>369</v>
      </c>
    </row>
    <row r="73" spans="1:17" s="1" customFormat="1" ht="13" x14ac:dyDescent="0.15">
      <c r="A73" s="21" t="s">
        <v>25</v>
      </c>
      <c r="F73" s="22">
        <v>0</v>
      </c>
      <c r="G73" s="23">
        <v>12</v>
      </c>
      <c r="H73" s="23">
        <v>80</v>
      </c>
      <c r="I73" s="24">
        <f t="shared" si="40"/>
        <v>92</v>
      </c>
      <c r="J73" s="22">
        <v>0</v>
      </c>
      <c r="K73" s="23">
        <v>3</v>
      </c>
      <c r="L73" s="23">
        <v>246</v>
      </c>
      <c r="M73" s="24">
        <f t="shared" si="41"/>
        <v>249</v>
      </c>
      <c r="N73" s="22">
        <f t="shared" si="43"/>
        <v>0</v>
      </c>
      <c r="O73" s="23">
        <f t="shared" si="44"/>
        <v>15</v>
      </c>
      <c r="P73" s="23">
        <f t="shared" si="45"/>
        <v>326</v>
      </c>
      <c r="Q73" s="24">
        <f t="shared" si="42"/>
        <v>341</v>
      </c>
    </row>
    <row r="74" spans="1:17" s="1" customFormat="1" ht="13" x14ac:dyDescent="0.15">
      <c r="A74" s="21" t="s">
        <v>26</v>
      </c>
      <c r="F74" s="22">
        <v>0</v>
      </c>
      <c r="G74" s="23">
        <v>102</v>
      </c>
      <c r="H74" s="23">
        <v>103</v>
      </c>
      <c r="I74" s="24">
        <f t="shared" si="40"/>
        <v>205</v>
      </c>
      <c r="J74" s="22">
        <v>0</v>
      </c>
      <c r="K74" s="23">
        <v>39</v>
      </c>
      <c r="L74" s="23">
        <v>219</v>
      </c>
      <c r="M74" s="24">
        <f t="shared" si="41"/>
        <v>258</v>
      </c>
      <c r="N74" s="22">
        <f t="shared" si="43"/>
        <v>0</v>
      </c>
      <c r="O74" s="23">
        <f t="shared" si="44"/>
        <v>141</v>
      </c>
      <c r="P74" s="23">
        <f t="shared" si="45"/>
        <v>322</v>
      </c>
      <c r="Q74" s="24">
        <f t="shared" si="42"/>
        <v>463</v>
      </c>
    </row>
    <row r="75" spans="1:17" s="1" customFormat="1" ht="13" x14ac:dyDescent="0.15">
      <c r="A75" s="21" t="s">
        <v>75</v>
      </c>
      <c r="F75" s="22">
        <v>144</v>
      </c>
      <c r="G75" s="23">
        <v>44</v>
      </c>
      <c r="H75" s="23">
        <v>0</v>
      </c>
      <c r="I75" s="24">
        <f t="shared" si="40"/>
        <v>188</v>
      </c>
      <c r="J75" s="22">
        <v>30</v>
      </c>
      <c r="K75" s="23">
        <v>71</v>
      </c>
      <c r="L75" s="23">
        <v>3</v>
      </c>
      <c r="M75" s="24">
        <f t="shared" si="41"/>
        <v>104</v>
      </c>
      <c r="N75" s="22">
        <f t="shared" si="43"/>
        <v>174</v>
      </c>
      <c r="O75" s="23">
        <f t="shared" si="44"/>
        <v>115</v>
      </c>
      <c r="P75" s="23">
        <f t="shared" si="45"/>
        <v>3</v>
      </c>
      <c r="Q75" s="24">
        <f t="shared" si="42"/>
        <v>292</v>
      </c>
    </row>
    <row r="76" spans="1:17" s="1" customFormat="1" ht="13" x14ac:dyDescent="0.15">
      <c r="A76" s="25" t="s">
        <v>81</v>
      </c>
      <c r="B76" s="26"/>
      <c r="C76" s="26"/>
      <c r="D76" s="26"/>
      <c r="E76" s="26"/>
      <c r="F76" s="27">
        <f>SUM(F67:F75)</f>
        <v>541</v>
      </c>
      <c r="G76" s="28">
        <f t="shared" ref="G76:Q76" si="46">SUM(G67:G75)</f>
        <v>504</v>
      </c>
      <c r="H76" s="28">
        <f t="shared" si="46"/>
        <v>370</v>
      </c>
      <c r="I76" s="29">
        <f t="shared" si="46"/>
        <v>1415</v>
      </c>
      <c r="J76" s="27">
        <f t="shared" si="46"/>
        <v>161</v>
      </c>
      <c r="K76" s="28">
        <f t="shared" si="46"/>
        <v>223</v>
      </c>
      <c r="L76" s="28">
        <f t="shared" si="46"/>
        <v>1107</v>
      </c>
      <c r="M76" s="29">
        <f t="shared" si="46"/>
        <v>1491</v>
      </c>
      <c r="N76" s="27">
        <f t="shared" si="46"/>
        <v>702</v>
      </c>
      <c r="O76" s="28">
        <f t="shared" si="46"/>
        <v>727</v>
      </c>
      <c r="P76" s="28">
        <f t="shared" si="46"/>
        <v>1477</v>
      </c>
      <c r="Q76" s="29">
        <f t="shared" si="46"/>
        <v>2906</v>
      </c>
    </row>
    <row r="77" spans="1:17" s="1" customFormat="1" ht="13" x14ac:dyDescent="0.15">
      <c r="A77" s="15" t="s">
        <v>86</v>
      </c>
      <c r="B77" s="16"/>
      <c r="C77" s="16"/>
      <c r="D77" s="16"/>
      <c r="E77" s="16"/>
      <c r="F77" s="34"/>
      <c r="G77" s="18"/>
      <c r="H77" s="18"/>
      <c r="I77" s="19"/>
      <c r="J77" s="17"/>
      <c r="K77" s="18"/>
      <c r="L77" s="18"/>
      <c r="M77" s="19"/>
      <c r="N77" s="17"/>
      <c r="O77" s="18"/>
      <c r="P77" s="18"/>
      <c r="Q77" s="19"/>
    </row>
    <row r="78" spans="1:17" s="1" customFormat="1" ht="13" x14ac:dyDescent="0.15">
      <c r="A78" s="21" t="s">
        <v>27</v>
      </c>
      <c r="F78" s="22">
        <v>24</v>
      </c>
      <c r="G78" s="23">
        <v>159</v>
      </c>
      <c r="H78" s="23">
        <v>63</v>
      </c>
      <c r="I78" s="24">
        <f t="shared" ref="I78:I85" si="47">SUM(F78:H78)</f>
        <v>246</v>
      </c>
      <c r="J78" s="22">
        <v>18</v>
      </c>
      <c r="K78" s="23">
        <v>33</v>
      </c>
      <c r="L78" s="23">
        <v>324</v>
      </c>
      <c r="M78" s="24">
        <f t="shared" ref="M78:M85" si="48">SUM(J78:L78)</f>
        <v>375</v>
      </c>
      <c r="N78" s="22">
        <f>SUM(F78,J78)</f>
        <v>42</v>
      </c>
      <c r="O78" s="23">
        <f>SUM(G78,K78)</f>
        <v>192</v>
      </c>
      <c r="P78" s="23">
        <f>SUM(H78,L78)</f>
        <v>387</v>
      </c>
      <c r="Q78" s="24">
        <f t="shared" ref="Q78:Q85" si="49">SUM(N78:P78)</f>
        <v>621</v>
      </c>
    </row>
    <row r="79" spans="1:17" s="1" customFormat="1" ht="13" x14ac:dyDescent="0.15">
      <c r="A79" s="21" t="s">
        <v>28</v>
      </c>
      <c r="F79" s="22">
        <v>147</v>
      </c>
      <c r="G79" s="23">
        <v>48</v>
      </c>
      <c r="H79" s="23">
        <v>0</v>
      </c>
      <c r="I79" s="24">
        <f t="shared" si="47"/>
        <v>195</v>
      </c>
      <c r="J79" s="22">
        <v>78</v>
      </c>
      <c r="K79" s="23">
        <v>96</v>
      </c>
      <c r="L79" s="23">
        <v>3</v>
      </c>
      <c r="M79" s="24">
        <f t="shared" si="48"/>
        <v>177</v>
      </c>
      <c r="N79" s="22">
        <f t="shared" ref="N79:N85" si="50">SUM(F79,J79)</f>
        <v>225</v>
      </c>
      <c r="O79" s="23">
        <f t="shared" ref="O79:O85" si="51">SUM(G79,K79)</f>
        <v>144</v>
      </c>
      <c r="P79" s="23">
        <f t="shared" ref="P79:P85" si="52">SUM(H79,L79)</f>
        <v>3</v>
      </c>
      <c r="Q79" s="24">
        <f t="shared" si="49"/>
        <v>372</v>
      </c>
    </row>
    <row r="80" spans="1:17" s="1" customFormat="1" ht="13" x14ac:dyDescent="0.15">
      <c r="A80" s="21" t="s">
        <v>29</v>
      </c>
      <c r="F80" s="22">
        <v>2</v>
      </c>
      <c r="G80" s="23">
        <v>12</v>
      </c>
      <c r="H80" s="23">
        <v>0</v>
      </c>
      <c r="I80" s="24">
        <f t="shared" si="47"/>
        <v>14</v>
      </c>
      <c r="J80" s="22">
        <v>4</v>
      </c>
      <c r="K80" s="23">
        <v>55</v>
      </c>
      <c r="L80" s="23">
        <v>0</v>
      </c>
      <c r="M80" s="24">
        <f t="shared" si="48"/>
        <v>59</v>
      </c>
      <c r="N80" s="22">
        <f t="shared" si="50"/>
        <v>6</v>
      </c>
      <c r="O80" s="23">
        <f t="shared" si="51"/>
        <v>67</v>
      </c>
      <c r="P80" s="23">
        <f t="shared" si="52"/>
        <v>0</v>
      </c>
      <c r="Q80" s="24">
        <f t="shared" si="49"/>
        <v>73</v>
      </c>
    </row>
    <row r="81" spans="1:17" s="1" customFormat="1" ht="13" x14ac:dyDescent="0.15">
      <c r="A81" s="21" t="s">
        <v>30</v>
      </c>
      <c r="F81" s="22">
        <v>21</v>
      </c>
      <c r="G81" s="23">
        <v>0</v>
      </c>
      <c r="H81" s="23">
        <v>0</v>
      </c>
      <c r="I81" s="24">
        <f t="shared" si="47"/>
        <v>21</v>
      </c>
      <c r="J81" s="22">
        <v>15</v>
      </c>
      <c r="K81" s="23">
        <v>0</v>
      </c>
      <c r="L81" s="23">
        <v>0</v>
      </c>
      <c r="M81" s="24">
        <f t="shared" si="48"/>
        <v>15</v>
      </c>
      <c r="N81" s="22">
        <f t="shared" si="50"/>
        <v>36</v>
      </c>
      <c r="O81" s="23">
        <f t="shared" si="51"/>
        <v>0</v>
      </c>
      <c r="P81" s="23">
        <f t="shared" si="52"/>
        <v>0</v>
      </c>
      <c r="Q81" s="24">
        <f t="shared" si="49"/>
        <v>36</v>
      </c>
    </row>
    <row r="82" spans="1:17" s="1" customFormat="1" ht="13" x14ac:dyDescent="0.15">
      <c r="A82" s="21" t="s">
        <v>31</v>
      </c>
      <c r="F82" s="22">
        <v>447</v>
      </c>
      <c r="G82" s="23">
        <v>900</v>
      </c>
      <c r="H82" s="23">
        <v>45</v>
      </c>
      <c r="I82" s="24">
        <f t="shared" si="47"/>
        <v>1392</v>
      </c>
      <c r="J82" s="22">
        <v>447</v>
      </c>
      <c r="K82" s="23">
        <v>528</v>
      </c>
      <c r="L82" s="23">
        <v>71</v>
      </c>
      <c r="M82" s="24">
        <f t="shared" si="48"/>
        <v>1046</v>
      </c>
      <c r="N82" s="22">
        <f t="shared" si="50"/>
        <v>894</v>
      </c>
      <c r="O82" s="23">
        <f t="shared" si="51"/>
        <v>1428</v>
      </c>
      <c r="P82" s="23">
        <f t="shared" si="52"/>
        <v>116</v>
      </c>
      <c r="Q82" s="24">
        <f t="shared" si="49"/>
        <v>2438</v>
      </c>
    </row>
    <row r="83" spans="1:17" s="1" customFormat="1" ht="13" x14ac:dyDescent="0.15">
      <c r="A83" s="21" t="s">
        <v>32</v>
      </c>
      <c r="F83" s="22">
        <v>0</v>
      </c>
      <c r="G83" s="23">
        <v>36</v>
      </c>
      <c r="H83" s="23">
        <v>0</v>
      </c>
      <c r="I83" s="24">
        <f t="shared" si="47"/>
        <v>36</v>
      </c>
      <c r="J83" s="22">
        <v>0</v>
      </c>
      <c r="K83" s="23">
        <v>30</v>
      </c>
      <c r="L83" s="23">
        <v>0</v>
      </c>
      <c r="M83" s="24">
        <f t="shared" si="48"/>
        <v>30</v>
      </c>
      <c r="N83" s="22">
        <f t="shared" si="50"/>
        <v>0</v>
      </c>
      <c r="O83" s="23">
        <f t="shared" si="51"/>
        <v>66</v>
      </c>
      <c r="P83" s="23">
        <f t="shared" si="52"/>
        <v>0</v>
      </c>
      <c r="Q83" s="24">
        <f t="shared" si="49"/>
        <v>66</v>
      </c>
    </row>
    <row r="84" spans="1:17" s="1" customFormat="1" ht="13" x14ac:dyDescent="0.15">
      <c r="A84" s="21" t="s">
        <v>33</v>
      </c>
      <c r="F84" s="22">
        <v>0</v>
      </c>
      <c r="G84" s="23">
        <v>9</v>
      </c>
      <c r="H84" s="23">
        <v>33</v>
      </c>
      <c r="I84" s="24">
        <f t="shared" si="47"/>
        <v>42</v>
      </c>
      <c r="J84" s="22">
        <v>0</v>
      </c>
      <c r="K84" s="23">
        <v>3</v>
      </c>
      <c r="L84" s="23">
        <v>288</v>
      </c>
      <c r="M84" s="24">
        <f t="shared" si="48"/>
        <v>291</v>
      </c>
      <c r="N84" s="22">
        <f t="shared" si="50"/>
        <v>0</v>
      </c>
      <c r="O84" s="23">
        <f t="shared" si="51"/>
        <v>12</v>
      </c>
      <c r="P84" s="23">
        <f t="shared" si="52"/>
        <v>321</v>
      </c>
      <c r="Q84" s="24">
        <f t="shared" si="49"/>
        <v>333</v>
      </c>
    </row>
    <row r="85" spans="1:17" s="1" customFormat="1" ht="13" x14ac:dyDescent="0.15">
      <c r="A85" s="21" t="s">
        <v>76</v>
      </c>
      <c r="F85" s="22">
        <v>0</v>
      </c>
      <c r="G85" s="23">
        <v>0</v>
      </c>
      <c r="H85" s="23">
        <v>4</v>
      </c>
      <c r="I85" s="24">
        <f t="shared" si="47"/>
        <v>4</v>
      </c>
      <c r="J85" s="22">
        <v>0</v>
      </c>
      <c r="K85" s="23">
        <v>0</v>
      </c>
      <c r="L85" s="23">
        <v>0</v>
      </c>
      <c r="M85" s="24">
        <f t="shared" si="48"/>
        <v>0</v>
      </c>
      <c r="N85" s="22">
        <f t="shared" si="50"/>
        <v>0</v>
      </c>
      <c r="O85" s="23">
        <f t="shared" si="51"/>
        <v>0</v>
      </c>
      <c r="P85" s="23">
        <f t="shared" si="52"/>
        <v>4</v>
      </c>
      <c r="Q85" s="24">
        <f t="shared" si="49"/>
        <v>4</v>
      </c>
    </row>
    <row r="86" spans="1:17" s="1" customFormat="1" ht="13" x14ac:dyDescent="0.15">
      <c r="A86" s="25" t="s">
        <v>81</v>
      </c>
      <c r="B86" s="26"/>
      <c r="C86" s="26"/>
      <c r="D86" s="26"/>
      <c r="E86" s="26"/>
      <c r="F86" s="27">
        <f t="shared" ref="F86:Q86" si="53">SUM(F78:F85)</f>
        <v>641</v>
      </c>
      <c r="G86" s="28">
        <f t="shared" si="53"/>
        <v>1164</v>
      </c>
      <c r="H86" s="28">
        <f t="shared" si="53"/>
        <v>145</v>
      </c>
      <c r="I86" s="29">
        <f t="shared" si="53"/>
        <v>1950</v>
      </c>
      <c r="J86" s="27">
        <f t="shared" si="53"/>
        <v>562</v>
      </c>
      <c r="K86" s="28">
        <f t="shared" si="53"/>
        <v>745</v>
      </c>
      <c r="L86" s="28">
        <f t="shared" si="53"/>
        <v>686</v>
      </c>
      <c r="M86" s="29">
        <f t="shared" si="53"/>
        <v>1993</v>
      </c>
      <c r="N86" s="27">
        <f t="shared" si="53"/>
        <v>1203</v>
      </c>
      <c r="O86" s="28">
        <f t="shared" si="53"/>
        <v>1909</v>
      </c>
      <c r="P86" s="28">
        <f t="shared" si="53"/>
        <v>831</v>
      </c>
      <c r="Q86" s="29">
        <f t="shared" si="53"/>
        <v>3943</v>
      </c>
    </row>
    <row r="87" spans="1:17" s="1" customFormat="1" ht="13" x14ac:dyDescent="0.15">
      <c r="A87" s="35" t="s">
        <v>34</v>
      </c>
      <c r="B87" s="36"/>
      <c r="C87" s="36"/>
      <c r="D87" s="36"/>
      <c r="E87" s="36"/>
      <c r="F87" s="37">
        <v>0</v>
      </c>
      <c r="G87" s="13">
        <v>96</v>
      </c>
      <c r="H87" s="13">
        <v>0</v>
      </c>
      <c r="I87" s="14">
        <f>SUM(F87:H87)</f>
        <v>96</v>
      </c>
      <c r="J87" s="37">
        <v>0</v>
      </c>
      <c r="K87" s="13">
        <v>63</v>
      </c>
      <c r="L87" s="13">
        <v>0</v>
      </c>
      <c r="M87" s="14">
        <f>SUM(J87:L87)</f>
        <v>63</v>
      </c>
      <c r="N87" s="37">
        <f>SUM(F87,J87)</f>
        <v>0</v>
      </c>
      <c r="O87" s="13">
        <f>SUM(G87,K87)</f>
        <v>159</v>
      </c>
      <c r="P87" s="13">
        <f>SUM(H87,L87)</f>
        <v>0</v>
      </c>
      <c r="Q87" s="14">
        <f>SUM(N87:P87)</f>
        <v>159</v>
      </c>
    </row>
    <row r="88" spans="1:17" s="1" customFormat="1" ht="13" x14ac:dyDescent="0.15">
      <c r="A88" s="15" t="s">
        <v>87</v>
      </c>
      <c r="B88" s="16"/>
      <c r="C88" s="16"/>
      <c r="D88" s="16"/>
      <c r="E88" s="16"/>
      <c r="F88" s="17"/>
      <c r="G88" s="18"/>
      <c r="H88" s="18"/>
      <c r="I88" s="19"/>
      <c r="J88" s="17"/>
      <c r="K88" s="18"/>
      <c r="L88" s="18"/>
      <c r="M88" s="19"/>
      <c r="N88" s="17"/>
      <c r="O88" s="18"/>
      <c r="P88" s="18"/>
      <c r="Q88" s="19"/>
    </row>
    <row r="89" spans="1:17" s="1" customFormat="1" ht="13" x14ac:dyDescent="0.15">
      <c r="A89" s="21" t="s">
        <v>35</v>
      </c>
      <c r="F89" s="22">
        <v>0</v>
      </c>
      <c r="G89" s="23">
        <v>438</v>
      </c>
      <c r="H89" s="23">
        <v>26</v>
      </c>
      <c r="I89" s="24">
        <f t="shared" ref="I89:I90" si="54">SUM(F89:H89)</f>
        <v>464</v>
      </c>
      <c r="J89" s="22">
        <v>0</v>
      </c>
      <c r="K89" s="23">
        <v>102</v>
      </c>
      <c r="L89" s="23">
        <v>318</v>
      </c>
      <c r="M89" s="24">
        <f t="shared" ref="M89:M90" si="55">SUM(J89:L89)</f>
        <v>420</v>
      </c>
      <c r="N89" s="22">
        <f t="shared" ref="N89:P90" si="56">SUM(F89,J89)</f>
        <v>0</v>
      </c>
      <c r="O89" s="23">
        <f t="shared" si="56"/>
        <v>540</v>
      </c>
      <c r="P89" s="23">
        <f t="shared" si="56"/>
        <v>344</v>
      </c>
      <c r="Q89" s="24">
        <f t="shared" ref="Q89:Q90" si="57">SUM(N89:P89)</f>
        <v>884</v>
      </c>
    </row>
    <row r="90" spans="1:17" s="1" customFormat="1" ht="13" x14ac:dyDescent="0.15">
      <c r="A90" s="21" t="s">
        <v>77</v>
      </c>
      <c r="F90" s="22">
        <v>27</v>
      </c>
      <c r="G90" s="23">
        <v>0</v>
      </c>
      <c r="H90" s="23">
        <v>0</v>
      </c>
      <c r="I90" s="24">
        <f t="shared" si="54"/>
        <v>27</v>
      </c>
      <c r="J90" s="22">
        <v>18</v>
      </c>
      <c r="K90" s="23">
        <v>0</v>
      </c>
      <c r="L90" s="23">
        <v>10</v>
      </c>
      <c r="M90" s="24">
        <f t="shared" si="55"/>
        <v>28</v>
      </c>
      <c r="N90" s="22">
        <f t="shared" si="56"/>
        <v>45</v>
      </c>
      <c r="O90" s="23">
        <f t="shared" si="56"/>
        <v>0</v>
      </c>
      <c r="P90" s="23">
        <f t="shared" si="56"/>
        <v>10</v>
      </c>
      <c r="Q90" s="24">
        <f t="shared" si="57"/>
        <v>55</v>
      </c>
    </row>
    <row r="91" spans="1:17" s="1" customFormat="1" ht="13" x14ac:dyDescent="0.15">
      <c r="A91" s="25" t="s">
        <v>81</v>
      </c>
      <c r="B91" s="26"/>
      <c r="C91" s="26"/>
      <c r="D91" s="26"/>
      <c r="E91" s="26"/>
      <c r="F91" s="27">
        <f>SUM(F89:F90)</f>
        <v>27</v>
      </c>
      <c r="G91" s="28">
        <f t="shared" ref="G91:Q91" si="58">SUM(G89:G90)</f>
        <v>438</v>
      </c>
      <c r="H91" s="28">
        <f t="shared" si="58"/>
        <v>26</v>
      </c>
      <c r="I91" s="29">
        <f t="shared" si="58"/>
        <v>491</v>
      </c>
      <c r="J91" s="27">
        <f t="shared" si="58"/>
        <v>18</v>
      </c>
      <c r="K91" s="28">
        <f t="shared" si="58"/>
        <v>102</v>
      </c>
      <c r="L91" s="28">
        <f t="shared" si="58"/>
        <v>328</v>
      </c>
      <c r="M91" s="29">
        <f t="shared" si="58"/>
        <v>448</v>
      </c>
      <c r="N91" s="27">
        <f t="shared" si="58"/>
        <v>45</v>
      </c>
      <c r="O91" s="28">
        <f t="shared" si="58"/>
        <v>540</v>
      </c>
      <c r="P91" s="28">
        <f t="shared" si="58"/>
        <v>354</v>
      </c>
      <c r="Q91" s="29">
        <f t="shared" si="58"/>
        <v>939</v>
      </c>
    </row>
    <row r="92" spans="1:17" s="1" customFormat="1" ht="13" x14ac:dyDescent="0.15">
      <c r="A92" s="35" t="s">
        <v>36</v>
      </c>
      <c r="B92" s="36"/>
      <c r="C92" s="36"/>
      <c r="D92" s="36"/>
      <c r="E92" s="36"/>
      <c r="F92" s="37">
        <v>69</v>
      </c>
      <c r="G92" s="13">
        <v>492</v>
      </c>
      <c r="H92" s="13">
        <v>155</v>
      </c>
      <c r="I92" s="14">
        <f>SUM(F92:H92)</f>
        <v>716</v>
      </c>
      <c r="J92" s="37">
        <v>45</v>
      </c>
      <c r="K92" s="13">
        <v>362</v>
      </c>
      <c r="L92" s="13">
        <v>411</v>
      </c>
      <c r="M92" s="14">
        <f>SUM(J92:L92)</f>
        <v>818</v>
      </c>
      <c r="N92" s="37">
        <f t="shared" ref="N92:P93" si="59">SUM(F92,J92)</f>
        <v>114</v>
      </c>
      <c r="O92" s="13">
        <f t="shared" si="59"/>
        <v>854</v>
      </c>
      <c r="P92" s="13">
        <f t="shared" si="59"/>
        <v>566</v>
      </c>
      <c r="Q92" s="14">
        <f>SUM(N92:P92)</f>
        <v>1534</v>
      </c>
    </row>
    <row r="93" spans="1:17" s="1" customFormat="1" ht="13" x14ac:dyDescent="0.15">
      <c r="A93" s="35" t="s">
        <v>37</v>
      </c>
      <c r="B93" s="36"/>
      <c r="C93" s="36"/>
      <c r="D93" s="36"/>
      <c r="E93" s="36"/>
      <c r="F93" s="37">
        <v>0</v>
      </c>
      <c r="G93" s="13">
        <v>0</v>
      </c>
      <c r="H93" s="13">
        <v>1026</v>
      </c>
      <c r="I93" s="14">
        <f>SUM(F93:H93)</f>
        <v>1026</v>
      </c>
      <c r="J93" s="37">
        <v>0</v>
      </c>
      <c r="K93" s="13">
        <v>0</v>
      </c>
      <c r="L93" s="13">
        <v>1491</v>
      </c>
      <c r="M93" s="14">
        <f>SUM(J93:L93)</f>
        <v>1491</v>
      </c>
      <c r="N93" s="37">
        <f t="shared" si="59"/>
        <v>0</v>
      </c>
      <c r="O93" s="13">
        <f t="shared" si="59"/>
        <v>0</v>
      </c>
      <c r="P93" s="13">
        <f t="shared" si="59"/>
        <v>2517</v>
      </c>
      <c r="Q93" s="14">
        <f>SUM(N93:P93)</f>
        <v>2517</v>
      </c>
    </row>
    <row r="94" spans="1:17" s="1" customFormat="1" ht="13" x14ac:dyDescent="0.15">
      <c r="A94" s="15" t="s">
        <v>38</v>
      </c>
      <c r="B94" s="16"/>
      <c r="C94" s="16"/>
      <c r="D94" s="16"/>
      <c r="E94" s="16"/>
      <c r="F94" s="17"/>
      <c r="G94" s="18"/>
      <c r="H94" s="18"/>
      <c r="I94" s="19"/>
      <c r="J94" s="17"/>
      <c r="K94" s="18"/>
      <c r="L94" s="18"/>
      <c r="M94" s="19"/>
      <c r="N94" s="17"/>
      <c r="O94" s="18"/>
      <c r="P94" s="18"/>
      <c r="Q94" s="19"/>
    </row>
    <row r="95" spans="1:17" s="1" customFormat="1" ht="13" x14ac:dyDescent="0.15">
      <c r="A95" s="21" t="s">
        <v>39</v>
      </c>
      <c r="F95" s="22">
        <v>233</v>
      </c>
      <c r="G95" s="23">
        <v>0</v>
      </c>
      <c r="H95" s="23">
        <v>0</v>
      </c>
      <c r="I95" s="24">
        <f t="shared" ref="I95" si="60">SUM(F95:H95)</f>
        <v>233</v>
      </c>
      <c r="J95" s="22">
        <v>183</v>
      </c>
      <c r="K95" s="23">
        <v>0</v>
      </c>
      <c r="L95" s="23">
        <v>0</v>
      </c>
      <c r="M95" s="24">
        <f t="shared" ref="M95" si="61">SUM(J95:L95)</f>
        <v>183</v>
      </c>
      <c r="N95" s="22">
        <f t="shared" ref="N95" si="62">SUM(F95,J95)</f>
        <v>416</v>
      </c>
      <c r="O95" s="23">
        <f t="shared" ref="O95" si="63">SUM(G95,K95)</f>
        <v>0</v>
      </c>
      <c r="P95" s="23">
        <f t="shared" ref="P95" si="64">SUM(H95,L95)</f>
        <v>0</v>
      </c>
      <c r="Q95" s="24">
        <f t="shared" ref="Q95" si="65">SUM(N95:P95)</f>
        <v>416</v>
      </c>
    </row>
    <row r="96" spans="1:17" s="1" customFormat="1" ht="13" x14ac:dyDescent="0.15">
      <c r="A96" s="25" t="s">
        <v>81</v>
      </c>
      <c r="B96" s="26"/>
      <c r="C96" s="26"/>
      <c r="D96" s="26"/>
      <c r="E96" s="26"/>
      <c r="F96" s="27">
        <f>SUM(F95:F95)</f>
        <v>233</v>
      </c>
      <c r="G96" s="28">
        <f>SUM(G95:G95)</f>
        <v>0</v>
      </c>
      <c r="H96" s="28">
        <f>SUM(H95:H95)</f>
        <v>0</v>
      </c>
      <c r="I96" s="29">
        <f>SUM(I95:I95)</f>
        <v>233</v>
      </c>
      <c r="J96" s="27">
        <f>SUM(J95:J95)</f>
        <v>183</v>
      </c>
      <c r="K96" s="28">
        <f t="shared" ref="K96:L96" si="66">SUM(K95:K95)</f>
        <v>0</v>
      </c>
      <c r="L96" s="28">
        <f t="shared" si="66"/>
        <v>0</v>
      </c>
      <c r="M96" s="29">
        <f>SUM(M95:M95)</f>
        <v>183</v>
      </c>
      <c r="N96" s="27">
        <f>SUM(N95:N95)</f>
        <v>416</v>
      </c>
      <c r="O96" s="28">
        <f>SUM(O95:O95)</f>
        <v>0</v>
      </c>
      <c r="P96" s="28">
        <f>SUM(P95:P95)</f>
        <v>0</v>
      </c>
      <c r="Q96" s="29">
        <f>SUM(Q95:Q95)</f>
        <v>416</v>
      </c>
    </row>
    <row r="97" spans="1:17" s="30" customFormat="1" ht="13" x14ac:dyDescent="0.15">
      <c r="A97" s="35" t="s">
        <v>79</v>
      </c>
      <c r="B97" s="36"/>
      <c r="C97" s="36"/>
      <c r="D97" s="36"/>
      <c r="E97" s="36"/>
      <c r="F97" s="38">
        <f t="shared" ref="F97:M97" si="67">SUM(F14,F47,F56,F60,F65,F76,F86,F91,F96,F42,F87,F92,F93)</f>
        <v>11761</v>
      </c>
      <c r="G97" s="39">
        <f t="shared" si="67"/>
        <v>10404</v>
      </c>
      <c r="H97" s="39">
        <f t="shared" si="67"/>
        <v>9402</v>
      </c>
      <c r="I97" s="40">
        <f t="shared" si="67"/>
        <v>31567</v>
      </c>
      <c r="J97" s="38">
        <f t="shared" si="67"/>
        <v>6472</v>
      </c>
      <c r="K97" s="39">
        <f t="shared" si="67"/>
        <v>5777</v>
      </c>
      <c r="L97" s="39">
        <f t="shared" si="67"/>
        <v>11088</v>
      </c>
      <c r="M97" s="40">
        <f t="shared" si="67"/>
        <v>23337</v>
      </c>
      <c r="N97" s="38">
        <f>SUM(N14,N47,N56,N60,N65,N76,N86,N91,N96,N42,N87,N92,,N93)</f>
        <v>18233</v>
      </c>
      <c r="O97" s="39">
        <f>SUM(O14,O47,O56,O60,O65,O76,O86,O91,O96,O42,O87,O92,O93)</f>
        <v>16181</v>
      </c>
      <c r="P97" s="39">
        <f>SUM(P14,P47,P56,P60,P65,P76,P86,P91,P96,P42,P87,P92,P93)</f>
        <v>20490</v>
      </c>
      <c r="Q97" s="40">
        <f>SUM(Q14,Q47,Q56,Q60,Q65,Q76,Q86,Q91,Q96,Q42,Q87,Q92,Q93)</f>
        <v>54904</v>
      </c>
    </row>
    <row r="98" spans="1:17" s="30" customFormat="1" ht="13" x14ac:dyDescent="0.15">
      <c r="A98" s="35" t="s">
        <v>80</v>
      </c>
      <c r="B98" s="36"/>
      <c r="C98" s="36"/>
      <c r="D98" s="36"/>
      <c r="E98" s="36"/>
      <c r="F98" s="38">
        <f t="shared" ref="F98:Q98" si="68">F97-F93</f>
        <v>11761</v>
      </c>
      <c r="G98" s="39">
        <f t="shared" si="68"/>
        <v>10404</v>
      </c>
      <c r="H98" s="39">
        <f t="shared" si="68"/>
        <v>8376</v>
      </c>
      <c r="I98" s="40">
        <f t="shared" si="68"/>
        <v>30541</v>
      </c>
      <c r="J98" s="38">
        <f t="shared" si="68"/>
        <v>6472</v>
      </c>
      <c r="K98" s="39">
        <f t="shared" si="68"/>
        <v>5777</v>
      </c>
      <c r="L98" s="39">
        <f t="shared" si="68"/>
        <v>9597</v>
      </c>
      <c r="M98" s="40">
        <f t="shared" si="68"/>
        <v>21846</v>
      </c>
      <c r="N98" s="38">
        <f t="shared" si="68"/>
        <v>18233</v>
      </c>
      <c r="O98" s="39">
        <f t="shared" si="68"/>
        <v>16181</v>
      </c>
      <c r="P98" s="39">
        <f t="shared" si="68"/>
        <v>17973</v>
      </c>
      <c r="Q98" s="40">
        <f t="shared" si="68"/>
        <v>52387</v>
      </c>
    </row>
  </sheetData>
  <mergeCells count="7">
    <mergeCell ref="A2:Q2"/>
    <mergeCell ref="A3:Q3"/>
    <mergeCell ref="A4:Q4"/>
    <mergeCell ref="A5:Q5"/>
    <mergeCell ref="F7:I7"/>
    <mergeCell ref="J7:M7"/>
    <mergeCell ref="N7:Q7"/>
  </mergeCells>
  <printOptions horizontalCentered="1"/>
  <pageMargins left="0.5" right="0.5" top="0.7" bottom="0.5" header="0.3" footer="0.3"/>
  <pageSetup scale="84" fitToHeight="0" orientation="landscape" r:id="rId1"/>
  <headerFooter>
    <oddFooter>&amp;LInstitutional Research and Reporting&amp;RUpdated: 09/26/2023</oddFooter>
  </headerFooter>
  <rowBreaks count="3" manualBreakCount="3">
    <brk id="65" max="16383" man="1"/>
    <brk id="14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57C5-18C1-4B21-BE1E-167ED747E843}">
  <dimension ref="A1:O28"/>
  <sheetViews>
    <sheetView topLeftCell="B1" workbookViewId="0">
      <selection activeCell="C36" sqref="C36"/>
    </sheetView>
  </sheetViews>
  <sheetFormatPr baseColWidth="10" defaultColWidth="8.83203125" defaultRowHeight="14" x14ac:dyDescent="0.15"/>
  <cols>
    <col min="1" max="5" width="8.83203125" style="50"/>
    <col min="6" max="6" width="8" style="50" customWidth="1"/>
    <col min="7" max="7" width="10.5" style="50" customWidth="1"/>
    <col min="8" max="8" width="10.6640625" style="50" bestFit="1" customWidth="1"/>
    <col min="9" max="9" width="10" style="50" customWidth="1"/>
    <col min="10" max="10" width="9.6640625" style="50" bestFit="1" customWidth="1"/>
    <col min="11" max="11" width="8.83203125" style="50"/>
    <col min="12" max="12" width="8.6640625" style="50" customWidth="1"/>
    <col min="13" max="13" width="9.6640625" style="50" bestFit="1" customWidth="1"/>
    <col min="14" max="15" width="8.83203125" style="50"/>
    <col min="16" max="16" width="9.6640625" style="50" bestFit="1" customWidth="1"/>
    <col min="17" max="16384" width="8.83203125" style="50"/>
  </cols>
  <sheetData>
    <row r="1" spans="1:15" s="1" customFormat="1" ht="13" x14ac:dyDescent="0.15"/>
    <row r="2" spans="1:15" s="2" customFormat="1" ht="16" x14ac:dyDescent="0.2">
      <c r="A2" s="51" t="s">
        <v>89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s="2" customFormat="1" ht="16" x14ac:dyDescent="0.2">
      <c r="A3" s="51" t="s">
        <v>97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s="2" customFormat="1" ht="16" x14ac:dyDescent="0.2">
      <c r="A4" s="51" t="s">
        <v>67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s="2" customFormat="1" ht="1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s="1" customFormat="1" ht="13" x14ac:dyDescent="0.15">
      <c r="A6" s="7"/>
      <c r="B6" s="8"/>
      <c r="C6" s="8"/>
      <c r="D6" s="8"/>
      <c r="E6" s="9"/>
      <c r="F6" s="54" t="s">
        <v>68</v>
      </c>
      <c r="G6" s="52"/>
      <c r="H6" s="53"/>
      <c r="I6" s="54" t="s">
        <v>69</v>
      </c>
      <c r="J6" s="52"/>
      <c r="K6" s="53"/>
      <c r="L6" s="54" t="s">
        <v>4</v>
      </c>
      <c r="M6" s="52"/>
      <c r="N6" s="53"/>
    </row>
    <row r="7" spans="1:15" s="1" customFormat="1" ht="13" x14ac:dyDescent="0.15">
      <c r="A7" s="47"/>
      <c r="B7" s="46"/>
      <c r="C7" s="46"/>
      <c r="D7" s="46"/>
      <c r="E7" s="44"/>
      <c r="F7" s="3" t="s">
        <v>71</v>
      </c>
      <c r="G7" s="4" t="s">
        <v>82</v>
      </c>
      <c r="H7" s="5" t="s">
        <v>4</v>
      </c>
      <c r="I7" s="3" t="s">
        <v>71</v>
      </c>
      <c r="J7" s="4" t="s">
        <v>82</v>
      </c>
      <c r="K7" s="5" t="s">
        <v>4</v>
      </c>
      <c r="L7" s="3" t="s">
        <v>71</v>
      </c>
      <c r="M7" s="4" t="s">
        <v>82</v>
      </c>
      <c r="N7" s="5" t="s">
        <v>4</v>
      </c>
    </row>
    <row r="8" spans="1:15" s="1" customFormat="1" ht="13" x14ac:dyDescent="0.15">
      <c r="A8" s="15" t="s">
        <v>88</v>
      </c>
      <c r="B8" s="16"/>
      <c r="C8" s="16"/>
      <c r="D8" s="16"/>
      <c r="E8" s="41"/>
      <c r="F8" s="17"/>
      <c r="G8" s="18"/>
      <c r="H8" s="19"/>
      <c r="I8" s="17"/>
      <c r="J8" s="18"/>
      <c r="K8" s="19"/>
      <c r="L8" s="17"/>
      <c r="M8" s="18"/>
      <c r="N8" s="19"/>
    </row>
    <row r="9" spans="1:15" s="1" customFormat="1" ht="13" x14ac:dyDescent="0.15">
      <c r="A9" s="21" t="s">
        <v>0</v>
      </c>
      <c r="E9" s="42"/>
      <c r="F9" s="22">
        <v>0</v>
      </c>
      <c r="G9" s="23">
        <v>5</v>
      </c>
      <c r="H9" s="24">
        <f>SUM(F9:G9)</f>
        <v>5</v>
      </c>
      <c r="I9" s="22">
        <v>0</v>
      </c>
      <c r="J9" s="23">
        <v>3</v>
      </c>
      <c r="K9" s="24">
        <f>SUM(I9:J9)</f>
        <v>3</v>
      </c>
      <c r="L9" s="45">
        <f>SUM(F9,I9)</f>
        <v>0</v>
      </c>
      <c r="M9" s="42">
        <f>SUM(G9,J9)</f>
        <v>8</v>
      </c>
      <c r="N9" s="24">
        <f>SUM(L9:M9)</f>
        <v>8</v>
      </c>
    </row>
    <row r="10" spans="1:15" s="1" customFormat="1" ht="13" x14ac:dyDescent="0.15">
      <c r="A10" s="25" t="s">
        <v>81</v>
      </c>
      <c r="B10" s="26"/>
      <c r="C10" s="26"/>
      <c r="D10" s="26"/>
      <c r="E10" s="28"/>
      <c r="F10" s="31">
        <f>SUM(F9:F9)</f>
        <v>0</v>
      </c>
      <c r="G10" s="32">
        <f>SUM(G9:G9)</f>
        <v>5</v>
      </c>
      <c r="H10" s="33">
        <f>SUM(H9:H9)</f>
        <v>5</v>
      </c>
      <c r="I10" s="31">
        <v>0</v>
      </c>
      <c r="J10" s="32">
        <f>SUM(J9:J9)</f>
        <v>3</v>
      </c>
      <c r="K10" s="33">
        <f>SUM(K9:K9)</f>
        <v>3</v>
      </c>
      <c r="L10" s="31">
        <f>SUM(L9:L9)</f>
        <v>0</v>
      </c>
      <c r="M10" s="32">
        <f>SUM(M9:M9)</f>
        <v>8</v>
      </c>
      <c r="N10" s="33">
        <f>SUM(N9:N9)</f>
        <v>8</v>
      </c>
    </row>
    <row r="11" spans="1:15" s="1" customFormat="1" ht="13" x14ac:dyDescent="0.15">
      <c r="A11" s="15" t="s">
        <v>78</v>
      </c>
      <c r="B11" s="16"/>
      <c r="C11" s="16"/>
      <c r="D11" s="16"/>
      <c r="E11" s="41"/>
      <c r="F11" s="17"/>
      <c r="G11" s="18"/>
      <c r="H11" s="19"/>
      <c r="I11" s="17"/>
      <c r="J11" s="18"/>
      <c r="K11" s="19"/>
      <c r="L11" s="17"/>
      <c r="M11" s="18"/>
      <c r="N11" s="19"/>
    </row>
    <row r="12" spans="1:15" s="1" customFormat="1" ht="13" x14ac:dyDescent="0.15">
      <c r="A12" s="21" t="s">
        <v>53</v>
      </c>
      <c r="E12" s="42"/>
      <c r="F12" s="22">
        <v>0</v>
      </c>
      <c r="G12" s="23">
        <v>275</v>
      </c>
      <c r="H12" s="24">
        <f>SUM(F12:G12)</f>
        <v>275</v>
      </c>
      <c r="I12" s="22">
        <v>0</v>
      </c>
      <c r="J12" s="23">
        <v>9</v>
      </c>
      <c r="K12" s="24">
        <f>SUM(I12:J12)</f>
        <v>9</v>
      </c>
      <c r="L12" s="45">
        <f t="shared" ref="L12:M16" si="0">SUM(F12,I12)</f>
        <v>0</v>
      </c>
      <c r="M12" s="42">
        <f t="shared" si="0"/>
        <v>284</v>
      </c>
      <c r="N12" s="24">
        <f>SUM(L12:M12)</f>
        <v>284</v>
      </c>
    </row>
    <row r="13" spans="1:15" s="1" customFormat="1" ht="13" x14ac:dyDescent="0.15">
      <c r="A13" s="21" t="s">
        <v>54</v>
      </c>
      <c r="E13" s="42"/>
      <c r="F13" s="22">
        <v>66</v>
      </c>
      <c r="G13" s="23">
        <v>3</v>
      </c>
      <c r="H13" s="24">
        <f>SUM(F13:G13)</f>
        <v>69</v>
      </c>
      <c r="I13" s="22">
        <v>15</v>
      </c>
      <c r="J13" s="23">
        <v>0</v>
      </c>
      <c r="K13" s="24">
        <f>SUM(I13:J13)</f>
        <v>15</v>
      </c>
      <c r="L13" s="45">
        <f t="shared" si="0"/>
        <v>81</v>
      </c>
      <c r="M13" s="42">
        <f t="shared" si="0"/>
        <v>3</v>
      </c>
      <c r="N13" s="24">
        <f>SUM(L13:M13)</f>
        <v>84</v>
      </c>
    </row>
    <row r="14" spans="1:15" s="1" customFormat="1" ht="13" x14ac:dyDescent="0.15">
      <c r="A14" s="21" t="s">
        <v>59</v>
      </c>
      <c r="E14" s="42"/>
      <c r="F14" s="22">
        <v>0</v>
      </c>
      <c r="G14" s="23">
        <v>36</v>
      </c>
      <c r="H14" s="24">
        <f>SUM(F14:G14)</f>
        <v>36</v>
      </c>
      <c r="I14" s="22">
        <v>0</v>
      </c>
      <c r="J14" s="23">
        <v>0</v>
      </c>
      <c r="K14" s="24">
        <f>SUM(I14:J14)</f>
        <v>0</v>
      </c>
      <c r="L14" s="45">
        <f t="shared" si="0"/>
        <v>0</v>
      </c>
      <c r="M14" s="42">
        <f t="shared" si="0"/>
        <v>36</v>
      </c>
      <c r="N14" s="24">
        <f>SUM(L14:M14)</f>
        <v>36</v>
      </c>
    </row>
    <row r="15" spans="1:15" s="1" customFormat="1" ht="13" x14ac:dyDescent="0.15">
      <c r="A15" s="21" t="s">
        <v>60</v>
      </c>
      <c r="E15" s="42"/>
      <c r="F15" s="22">
        <v>0</v>
      </c>
      <c r="G15" s="23">
        <v>51</v>
      </c>
      <c r="H15" s="24">
        <f>SUM(F15:G15)</f>
        <v>51</v>
      </c>
      <c r="I15" s="22">
        <v>0</v>
      </c>
      <c r="J15" s="23">
        <v>15</v>
      </c>
      <c r="K15" s="24">
        <f>SUM(I15:J15)</f>
        <v>15</v>
      </c>
      <c r="L15" s="45">
        <f t="shared" si="0"/>
        <v>0</v>
      </c>
      <c r="M15" s="42">
        <f t="shared" si="0"/>
        <v>66</v>
      </c>
      <c r="N15" s="24">
        <f>SUM(L15:M15)</f>
        <v>66</v>
      </c>
    </row>
    <row r="16" spans="1:15" s="1" customFormat="1" ht="13" x14ac:dyDescent="0.15">
      <c r="A16" s="21" t="s">
        <v>61</v>
      </c>
      <c r="E16" s="42"/>
      <c r="F16" s="22">
        <v>5</v>
      </c>
      <c r="G16" s="23">
        <v>360</v>
      </c>
      <c r="H16" s="24">
        <f>SUM(F16:G16)</f>
        <v>365</v>
      </c>
      <c r="I16" s="22">
        <v>0</v>
      </c>
      <c r="J16" s="23">
        <v>15</v>
      </c>
      <c r="K16" s="24">
        <f>SUM(I16:J16)</f>
        <v>15</v>
      </c>
      <c r="L16" s="45">
        <f t="shared" si="0"/>
        <v>5</v>
      </c>
      <c r="M16" s="42">
        <f t="shared" si="0"/>
        <v>375</v>
      </c>
      <c r="N16" s="24">
        <f>SUM(L16:M16)</f>
        <v>380</v>
      </c>
    </row>
    <row r="17" spans="1:14" s="1" customFormat="1" ht="13" x14ac:dyDescent="0.15">
      <c r="A17" s="25" t="s">
        <v>81</v>
      </c>
      <c r="B17" s="26"/>
      <c r="C17" s="26"/>
      <c r="D17" s="26"/>
      <c r="E17" s="28"/>
      <c r="F17" s="31">
        <f>SUM(F12:F16)</f>
        <v>71</v>
      </c>
      <c r="G17" s="32">
        <f t="shared" ref="G17:L17" si="1">SUM(G12:G16)</f>
        <v>725</v>
      </c>
      <c r="H17" s="33">
        <f t="shared" si="1"/>
        <v>796</v>
      </c>
      <c r="I17" s="31">
        <f t="shared" si="1"/>
        <v>15</v>
      </c>
      <c r="J17" s="32">
        <f t="shared" si="1"/>
        <v>39</v>
      </c>
      <c r="K17" s="33">
        <f t="shared" si="1"/>
        <v>54</v>
      </c>
      <c r="L17" s="31">
        <f t="shared" si="1"/>
        <v>86</v>
      </c>
      <c r="M17" s="32">
        <f>SUM(M12:M16)</f>
        <v>764</v>
      </c>
      <c r="N17" s="33">
        <f>SUM(N12:N16)</f>
        <v>850</v>
      </c>
    </row>
    <row r="18" spans="1:14" s="1" customFormat="1" ht="13" x14ac:dyDescent="0.15">
      <c r="A18" s="15" t="s">
        <v>74</v>
      </c>
      <c r="B18" s="16"/>
      <c r="C18" s="16"/>
      <c r="D18" s="16"/>
      <c r="E18" s="41"/>
      <c r="F18" s="17"/>
      <c r="G18" s="18"/>
      <c r="H18" s="19"/>
      <c r="I18" s="17"/>
      <c r="J18" s="18"/>
      <c r="K18" s="19"/>
      <c r="L18" s="17"/>
      <c r="M18" s="18"/>
      <c r="N18" s="19"/>
    </row>
    <row r="19" spans="1:14" s="1" customFormat="1" ht="13" x14ac:dyDescent="0.15">
      <c r="A19" s="21" t="s">
        <v>15</v>
      </c>
      <c r="E19" s="42"/>
      <c r="F19" s="22">
        <v>27</v>
      </c>
      <c r="G19" s="23">
        <v>217</v>
      </c>
      <c r="H19" s="24">
        <f>SUM(F19:G19)</f>
        <v>244</v>
      </c>
      <c r="I19" s="22">
        <v>0</v>
      </c>
      <c r="J19" s="23">
        <v>20</v>
      </c>
      <c r="K19" s="24">
        <f>SUM(I19:J19)</f>
        <v>20</v>
      </c>
      <c r="L19" s="45">
        <f t="shared" ref="L19:M21" si="2">SUM(F19,I19)</f>
        <v>27</v>
      </c>
      <c r="M19" s="42">
        <f t="shared" si="2"/>
        <v>237</v>
      </c>
      <c r="N19" s="24">
        <f>SUM(L19:M19)</f>
        <v>264</v>
      </c>
    </row>
    <row r="20" spans="1:14" s="1" customFormat="1" ht="13" x14ac:dyDescent="0.15">
      <c r="A20" s="21" t="s">
        <v>16</v>
      </c>
      <c r="E20" s="42"/>
      <c r="F20" s="22">
        <v>27</v>
      </c>
      <c r="G20" s="23">
        <v>0</v>
      </c>
      <c r="H20" s="24">
        <f>SUM(F20:G20)</f>
        <v>27</v>
      </c>
      <c r="I20" s="22">
        <v>0</v>
      </c>
      <c r="J20" s="23">
        <v>0</v>
      </c>
      <c r="K20" s="24">
        <f>SUM(I20:J20)</f>
        <v>0</v>
      </c>
      <c r="L20" s="45">
        <f t="shared" si="2"/>
        <v>27</v>
      </c>
      <c r="M20" s="42">
        <f t="shared" si="2"/>
        <v>0</v>
      </c>
      <c r="N20" s="24">
        <f>SUM(L20:M20)</f>
        <v>27</v>
      </c>
    </row>
    <row r="21" spans="1:14" s="1" customFormat="1" ht="13" x14ac:dyDescent="0.15">
      <c r="A21" s="21" t="s">
        <v>17</v>
      </c>
      <c r="E21" s="42"/>
      <c r="F21" s="22">
        <v>30</v>
      </c>
      <c r="G21" s="23">
        <v>5</v>
      </c>
      <c r="H21" s="24">
        <f>SUM(F21:G21)</f>
        <v>35</v>
      </c>
      <c r="I21" s="22">
        <v>0</v>
      </c>
      <c r="J21" s="23">
        <v>18</v>
      </c>
      <c r="K21" s="24">
        <f>SUM(I21:J21)</f>
        <v>18</v>
      </c>
      <c r="L21" s="45">
        <f t="shared" si="2"/>
        <v>30</v>
      </c>
      <c r="M21" s="42">
        <f t="shared" si="2"/>
        <v>23</v>
      </c>
      <c r="N21" s="24">
        <f>SUM(L21:M21)</f>
        <v>53</v>
      </c>
    </row>
    <row r="22" spans="1:14" s="1" customFormat="1" ht="13" x14ac:dyDescent="0.15">
      <c r="A22" s="25" t="s">
        <v>81</v>
      </c>
      <c r="B22" s="26"/>
      <c r="C22" s="26"/>
      <c r="D22" s="26"/>
      <c r="E22" s="28"/>
      <c r="F22" s="31">
        <f>SUM(F19:F21)</f>
        <v>84</v>
      </c>
      <c r="G22" s="32">
        <f t="shared" ref="G22:M22" si="3">SUM(G19:G21)</f>
        <v>222</v>
      </c>
      <c r="H22" s="33">
        <f>SUM(H19:H21)</f>
        <v>306</v>
      </c>
      <c r="I22" s="31">
        <f>SUM(I19:I21)</f>
        <v>0</v>
      </c>
      <c r="J22" s="32">
        <f t="shared" si="3"/>
        <v>38</v>
      </c>
      <c r="K22" s="33">
        <f>SUM(K19:K21)</f>
        <v>38</v>
      </c>
      <c r="L22" s="31">
        <f t="shared" si="3"/>
        <v>84</v>
      </c>
      <c r="M22" s="32">
        <f t="shared" si="3"/>
        <v>260</v>
      </c>
      <c r="N22" s="33">
        <f>SUM(N19:N21)</f>
        <v>344</v>
      </c>
    </row>
    <row r="23" spans="1:14" s="1" customFormat="1" ht="13" x14ac:dyDescent="0.15">
      <c r="A23" s="15" t="s">
        <v>18</v>
      </c>
      <c r="B23" s="16"/>
      <c r="C23" s="16"/>
      <c r="D23" s="16"/>
      <c r="E23" s="41"/>
      <c r="F23" s="17"/>
      <c r="G23" s="18"/>
      <c r="H23" s="19"/>
      <c r="I23" s="17"/>
      <c r="J23" s="18"/>
      <c r="K23" s="19"/>
      <c r="L23" s="17"/>
      <c r="M23" s="18"/>
      <c r="N23" s="19"/>
    </row>
    <row r="24" spans="1:14" s="1" customFormat="1" ht="13" x14ac:dyDescent="0.15">
      <c r="A24" s="21" t="s">
        <v>24</v>
      </c>
      <c r="E24" s="42"/>
      <c r="F24" s="22">
        <v>0</v>
      </c>
      <c r="G24" s="23">
        <v>6</v>
      </c>
      <c r="H24" s="24">
        <f>SUM(F24:G24)</f>
        <v>6</v>
      </c>
      <c r="I24" s="22">
        <v>0</v>
      </c>
      <c r="J24" s="23">
        <v>28</v>
      </c>
      <c r="K24" s="24">
        <f>SUM(I24:J24)</f>
        <v>28</v>
      </c>
      <c r="L24" s="45">
        <f>SUM(F24,I24)</f>
        <v>0</v>
      </c>
      <c r="M24" s="42">
        <f>SUM(G24,J24)</f>
        <v>34</v>
      </c>
      <c r="N24" s="24">
        <f>SUM(L24:M24)</f>
        <v>34</v>
      </c>
    </row>
    <row r="25" spans="1:14" s="1" customFormat="1" ht="13" x14ac:dyDescent="0.15">
      <c r="A25" s="25" t="s">
        <v>81</v>
      </c>
      <c r="B25" s="26"/>
      <c r="C25" s="26"/>
      <c r="D25" s="26"/>
      <c r="E25" s="28"/>
      <c r="F25" s="31">
        <f t="shared" ref="F25:N25" si="4">SUM(F24:F24)</f>
        <v>0</v>
      </c>
      <c r="G25" s="32">
        <f t="shared" si="4"/>
        <v>6</v>
      </c>
      <c r="H25" s="33">
        <f t="shared" si="4"/>
        <v>6</v>
      </c>
      <c r="I25" s="31">
        <f t="shared" si="4"/>
        <v>0</v>
      </c>
      <c r="J25" s="32">
        <f t="shared" si="4"/>
        <v>28</v>
      </c>
      <c r="K25" s="33">
        <f t="shared" si="4"/>
        <v>28</v>
      </c>
      <c r="L25" s="31">
        <f t="shared" si="4"/>
        <v>0</v>
      </c>
      <c r="M25" s="32">
        <f t="shared" si="4"/>
        <v>34</v>
      </c>
      <c r="N25" s="33">
        <f t="shared" si="4"/>
        <v>34</v>
      </c>
    </row>
    <row r="26" spans="1:14" s="1" customFormat="1" ht="13" x14ac:dyDescent="0.15">
      <c r="A26" s="48" t="s">
        <v>38</v>
      </c>
      <c r="B26" s="30"/>
      <c r="C26" s="30"/>
      <c r="D26" s="30"/>
      <c r="E26" s="49"/>
      <c r="F26" s="17"/>
      <c r="G26" s="18"/>
      <c r="H26" s="19"/>
      <c r="I26" s="17"/>
      <c r="J26" s="18"/>
      <c r="K26" s="19"/>
      <c r="L26" s="17"/>
      <c r="M26" s="18"/>
      <c r="N26" s="19"/>
    </row>
    <row r="27" spans="1:14" s="1" customFormat="1" ht="13" x14ac:dyDescent="0.15">
      <c r="A27" s="25" t="s">
        <v>63</v>
      </c>
      <c r="B27" s="26"/>
      <c r="C27" s="26"/>
      <c r="D27" s="26"/>
      <c r="E27" s="28"/>
      <c r="F27" s="31">
        <v>0</v>
      </c>
      <c r="G27" s="32">
        <v>48</v>
      </c>
      <c r="H27" s="29">
        <f>SUM(F27:G27)</f>
        <v>48</v>
      </c>
      <c r="I27" s="31">
        <v>0</v>
      </c>
      <c r="J27" s="32">
        <v>0</v>
      </c>
      <c r="K27" s="29">
        <f>SUM(I27:J27)</f>
        <v>0</v>
      </c>
      <c r="L27" s="27">
        <f>SUM(F27,I27)</f>
        <v>0</v>
      </c>
      <c r="M27" s="28">
        <f>SUM(G27,J27)</f>
        <v>48</v>
      </c>
      <c r="N27" s="29">
        <f>SUM(L27:M27)</f>
        <v>48</v>
      </c>
    </row>
    <row r="28" spans="1:14" s="1" customFormat="1" ht="13" x14ac:dyDescent="0.15">
      <c r="A28" s="35" t="s">
        <v>4</v>
      </c>
      <c r="B28" s="36"/>
      <c r="C28" s="36"/>
      <c r="D28" s="36"/>
      <c r="E28" s="39"/>
      <c r="F28" s="38">
        <f t="shared" ref="F28:N28" si="5">SUM(F10,F22,F25,F27,F17)</f>
        <v>155</v>
      </c>
      <c r="G28" s="39">
        <f t="shared" si="5"/>
        <v>1006</v>
      </c>
      <c r="H28" s="40">
        <f t="shared" si="5"/>
        <v>1161</v>
      </c>
      <c r="I28" s="38">
        <f t="shared" si="5"/>
        <v>15</v>
      </c>
      <c r="J28" s="39">
        <f t="shared" si="5"/>
        <v>108</v>
      </c>
      <c r="K28" s="40">
        <f t="shared" si="5"/>
        <v>123</v>
      </c>
      <c r="L28" s="38">
        <f t="shared" si="5"/>
        <v>170</v>
      </c>
      <c r="M28" s="39">
        <f t="shared" si="5"/>
        <v>1114</v>
      </c>
      <c r="N28" s="40">
        <f t="shared" si="5"/>
        <v>1284</v>
      </c>
    </row>
  </sheetData>
  <mergeCells count="6">
    <mergeCell ref="A2:O2"/>
    <mergeCell ref="A3:O3"/>
    <mergeCell ref="A4:O4"/>
    <mergeCell ref="F6:H6"/>
    <mergeCell ref="I6:K6"/>
    <mergeCell ref="L6:N6"/>
  </mergeCells>
  <printOptions horizontalCentered="1"/>
  <pageMargins left="0.5" right="0.5" top="0.7" bottom="0.5" header="0.3" footer="0.3"/>
  <pageSetup orientation="landscape" r:id="rId1"/>
  <headerFooter>
    <oddFooter>&amp;LInstitutional Research and Reporting&amp;RUpdated: 09/26/2023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ABC94-979F-430C-A521-043F6AAB9BBC}">
  <dimension ref="A1:N9"/>
  <sheetViews>
    <sheetView workbookViewId="0">
      <selection activeCell="H11" sqref="H11"/>
    </sheetView>
  </sheetViews>
  <sheetFormatPr baseColWidth="10" defaultColWidth="8.83203125" defaultRowHeight="15" x14ac:dyDescent="0.2"/>
  <sheetData>
    <row r="1" spans="1:14" s="1" customFormat="1" ht="13" x14ac:dyDescent="0.15"/>
    <row r="2" spans="1:14" s="2" customFormat="1" ht="16" x14ac:dyDescent="0.2">
      <c r="A2" s="51" t="s">
        <v>90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s="2" customFormat="1" ht="16" x14ac:dyDescent="0.2">
      <c r="A3" s="51" t="s">
        <v>83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s="2" customFormat="1" ht="16" x14ac:dyDescent="0.2">
      <c r="A4" s="51" t="s">
        <v>97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2" customFormat="1" ht="16" x14ac:dyDescent="0.2">
      <c r="A5" s="51" t="s">
        <v>67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s="1" customFormat="1" ht="13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1" customFormat="1" ht="13" x14ac:dyDescent="0.15">
      <c r="A7" s="7"/>
      <c r="B7" s="8"/>
      <c r="C7" s="54" t="s">
        <v>68</v>
      </c>
      <c r="D7" s="52"/>
      <c r="E7" s="52"/>
      <c r="F7" s="53"/>
      <c r="G7" s="54" t="s">
        <v>69</v>
      </c>
      <c r="H7" s="52"/>
      <c r="I7" s="52"/>
      <c r="J7" s="53"/>
      <c r="K7" s="55" t="s">
        <v>4</v>
      </c>
      <c r="L7" s="52"/>
      <c r="M7" s="52"/>
      <c r="N7" s="53"/>
    </row>
    <row r="8" spans="1:14" s="1" customFormat="1" ht="13" x14ac:dyDescent="0.15">
      <c r="A8" s="3"/>
      <c r="B8" s="4"/>
      <c r="C8" s="3" t="s">
        <v>70</v>
      </c>
      <c r="D8" s="4" t="s">
        <v>71</v>
      </c>
      <c r="E8" s="4" t="s">
        <v>82</v>
      </c>
      <c r="F8" s="5" t="s">
        <v>4</v>
      </c>
      <c r="G8" s="3" t="s">
        <v>70</v>
      </c>
      <c r="H8" s="4" t="s">
        <v>71</v>
      </c>
      <c r="I8" s="4" t="s">
        <v>82</v>
      </c>
      <c r="J8" s="5" t="s">
        <v>4</v>
      </c>
      <c r="K8" s="3" t="s">
        <v>70</v>
      </c>
      <c r="L8" s="4" t="s">
        <v>71</v>
      </c>
      <c r="M8" s="4" t="s">
        <v>82</v>
      </c>
      <c r="N8" s="5" t="s">
        <v>4</v>
      </c>
    </row>
    <row r="9" spans="1:14" s="1" customFormat="1" ht="13" x14ac:dyDescent="0.15">
      <c r="A9" s="11" t="s">
        <v>64</v>
      </c>
      <c r="B9" s="12"/>
      <c r="C9" s="13">
        <v>204</v>
      </c>
      <c r="D9" s="13">
        <v>1469</v>
      </c>
      <c r="E9" s="13">
        <v>12</v>
      </c>
      <c r="F9" s="14">
        <f>SUM(C9:E9)</f>
        <v>1685</v>
      </c>
      <c r="G9" s="13">
        <v>120</v>
      </c>
      <c r="H9" s="13">
        <v>670</v>
      </c>
      <c r="I9" s="13">
        <v>6</v>
      </c>
      <c r="J9" s="14">
        <f>SUM(G9:I9)</f>
        <v>796</v>
      </c>
      <c r="K9" s="13">
        <f>SUM(C9,G9)</f>
        <v>324</v>
      </c>
      <c r="L9" s="13">
        <f>SUM(D9,H9)</f>
        <v>2139</v>
      </c>
      <c r="M9" s="13">
        <f>SUM(E9,I9)</f>
        <v>18</v>
      </c>
      <c r="N9" s="14">
        <f>SUM(K9:M9)</f>
        <v>2481</v>
      </c>
    </row>
  </sheetData>
  <mergeCells count="7">
    <mergeCell ref="C7:F7"/>
    <mergeCell ref="G7:J7"/>
    <mergeCell ref="K7:N7"/>
    <mergeCell ref="A2:N2"/>
    <mergeCell ref="A3:N3"/>
    <mergeCell ref="A4:N4"/>
    <mergeCell ref="A5:N5"/>
  </mergeCells>
  <printOptions horizontalCentered="1"/>
  <pageMargins left="0.5" right="0.5" top="0.7" bottom="0.5" header="0.3" footer="0.3"/>
  <pageSetup orientation="landscape" r:id="rId1"/>
  <headerFooter>
    <oddFooter>&amp;LInstitutional Research and Reporting&amp;RUpdated: 09/26/2023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94E9-5A23-4C19-8BCD-23DA8E5258A8}">
  <dimension ref="A1:N20"/>
  <sheetViews>
    <sheetView workbookViewId="0">
      <selection activeCell="G18" sqref="G18"/>
    </sheetView>
  </sheetViews>
  <sheetFormatPr baseColWidth="10" defaultColWidth="8.83203125" defaultRowHeight="15" x14ac:dyDescent="0.2"/>
  <sheetData>
    <row r="1" spans="1:14" s="1" customFormat="1" ht="13" x14ac:dyDescent="0.15"/>
    <row r="2" spans="1:14" s="2" customFormat="1" ht="16" x14ac:dyDescent="0.2">
      <c r="A2" s="51" t="s">
        <v>90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s="2" customFormat="1" ht="16" x14ac:dyDescent="0.2">
      <c r="A3" s="51" t="s">
        <v>84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s="2" customFormat="1" ht="16" x14ac:dyDescent="0.2">
      <c r="A4" s="51" t="s">
        <v>97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2" customFormat="1" ht="16" x14ac:dyDescent="0.2">
      <c r="A5" s="51" t="s">
        <v>67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s="2" customFormat="1" ht="16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s="1" customFormat="1" ht="13" x14ac:dyDescent="0.15">
      <c r="A7" s="7"/>
      <c r="B7" s="8"/>
      <c r="C7" s="8"/>
      <c r="D7" s="8"/>
      <c r="E7" s="8"/>
      <c r="F7" s="54" t="s">
        <v>68</v>
      </c>
      <c r="G7" s="52"/>
      <c r="H7" s="53"/>
      <c r="I7" s="54" t="s">
        <v>69</v>
      </c>
      <c r="J7" s="52"/>
      <c r="K7" s="53"/>
      <c r="L7" s="54" t="s">
        <v>4</v>
      </c>
      <c r="M7" s="52"/>
      <c r="N7" s="53"/>
    </row>
    <row r="8" spans="1:14" s="1" customFormat="1" ht="13" x14ac:dyDescent="0.15">
      <c r="A8" s="3"/>
      <c r="B8" s="4"/>
      <c r="C8" s="4"/>
      <c r="D8" s="4"/>
      <c r="E8" s="4"/>
      <c r="F8" s="3" t="s">
        <v>70</v>
      </c>
      <c r="G8" s="4" t="s">
        <v>71</v>
      </c>
      <c r="H8" s="5" t="s">
        <v>4</v>
      </c>
      <c r="I8" s="3" t="s">
        <v>70</v>
      </c>
      <c r="J8" s="4" t="s">
        <v>71</v>
      </c>
      <c r="K8" s="5" t="s">
        <v>4</v>
      </c>
      <c r="L8" s="3" t="s">
        <v>70</v>
      </c>
      <c r="M8" s="4" t="s">
        <v>71</v>
      </c>
      <c r="N8" s="5" t="s">
        <v>4</v>
      </c>
    </row>
    <row r="9" spans="1:14" s="1" customFormat="1" ht="13" x14ac:dyDescent="0.15">
      <c r="A9" s="15" t="s">
        <v>91</v>
      </c>
      <c r="B9" s="43"/>
      <c r="C9" s="43"/>
      <c r="D9" s="43"/>
      <c r="E9" s="43"/>
      <c r="F9" s="17"/>
      <c r="G9" s="18"/>
      <c r="H9" s="19"/>
      <c r="I9" s="17"/>
      <c r="J9" s="18"/>
      <c r="K9" s="19"/>
      <c r="L9" s="17"/>
      <c r="M9" s="18"/>
      <c r="N9" s="19"/>
    </row>
    <row r="10" spans="1:14" s="1" customFormat="1" ht="13" x14ac:dyDescent="0.15">
      <c r="A10" s="25" t="s">
        <v>58</v>
      </c>
      <c r="B10" s="26"/>
      <c r="C10" s="26"/>
      <c r="D10" s="26"/>
      <c r="E10" s="26"/>
      <c r="F10" s="22">
        <v>44</v>
      </c>
      <c r="G10" s="23">
        <v>0</v>
      </c>
      <c r="H10" s="24">
        <f>SUM(F10:G10)</f>
        <v>44</v>
      </c>
      <c r="I10" s="22">
        <v>8</v>
      </c>
      <c r="J10" s="23">
        <v>0</v>
      </c>
      <c r="K10" s="24">
        <f>SUM(I10:J10)</f>
        <v>8</v>
      </c>
      <c r="L10" s="22">
        <f>SUM(F10,I10)</f>
        <v>52</v>
      </c>
      <c r="M10" s="23">
        <f>SUM(G10,J10)</f>
        <v>0</v>
      </c>
      <c r="N10" s="24">
        <f>SUM(L10:M10)</f>
        <v>52</v>
      </c>
    </row>
    <row r="11" spans="1:14" s="1" customFormat="1" ht="13" x14ac:dyDescent="0.15">
      <c r="A11" s="15" t="s">
        <v>85</v>
      </c>
      <c r="B11" s="43"/>
      <c r="C11" s="43"/>
      <c r="D11" s="43"/>
      <c r="E11" s="43"/>
      <c r="F11" s="17"/>
      <c r="G11" s="18"/>
      <c r="H11" s="19"/>
      <c r="I11" s="17"/>
      <c r="J11" s="18"/>
      <c r="K11" s="19"/>
      <c r="L11" s="17"/>
      <c r="M11" s="18"/>
      <c r="N11" s="19"/>
    </row>
    <row r="12" spans="1:14" s="1" customFormat="1" ht="13" x14ac:dyDescent="0.15">
      <c r="A12" s="21" t="s">
        <v>10</v>
      </c>
      <c r="F12" s="22">
        <v>3</v>
      </c>
      <c r="G12" s="23">
        <v>12</v>
      </c>
      <c r="H12" s="24">
        <f>SUM(F12:G12)</f>
        <v>15</v>
      </c>
      <c r="I12" s="22">
        <v>6</v>
      </c>
      <c r="J12" s="23">
        <v>9</v>
      </c>
      <c r="K12" s="24">
        <f>SUM(I12:J12)</f>
        <v>15</v>
      </c>
      <c r="L12" s="22">
        <f>SUM(F12,I12)</f>
        <v>9</v>
      </c>
      <c r="M12" s="23">
        <f>SUM(G12,J12)</f>
        <v>21</v>
      </c>
      <c r="N12" s="24">
        <f>SUM(L12:M12)</f>
        <v>30</v>
      </c>
    </row>
    <row r="13" spans="1:14" s="1" customFormat="1" ht="13" x14ac:dyDescent="0.15">
      <c r="A13" s="21" t="s">
        <v>12</v>
      </c>
      <c r="F13" s="22">
        <v>18</v>
      </c>
      <c r="G13" s="23">
        <v>0</v>
      </c>
      <c r="H13" s="24">
        <f>SUM(F13:G13)</f>
        <v>18</v>
      </c>
      <c r="I13" s="22">
        <v>15</v>
      </c>
      <c r="J13" s="23">
        <v>0</v>
      </c>
      <c r="K13" s="24">
        <f>SUM(I13:J13)</f>
        <v>15</v>
      </c>
      <c r="L13" s="22">
        <f>SUM(F13,I13)</f>
        <v>33</v>
      </c>
      <c r="M13" s="23">
        <f>SUM(G13,J13)</f>
        <v>0</v>
      </c>
      <c r="N13" s="24">
        <f>SUM(L13:M13)</f>
        <v>33</v>
      </c>
    </row>
    <row r="14" spans="1:14" s="1" customFormat="1" ht="13" x14ac:dyDescent="0.15">
      <c r="A14" s="25" t="s">
        <v>81</v>
      </c>
      <c r="B14" s="26"/>
      <c r="C14" s="26"/>
      <c r="D14" s="26"/>
      <c r="E14" s="26"/>
      <c r="F14" s="31">
        <f>SUM(F12:F13)</f>
        <v>21</v>
      </c>
      <c r="G14" s="32">
        <f t="shared" ref="G14:M14" si="0">SUM(G12:G13)</f>
        <v>12</v>
      </c>
      <c r="H14" s="33">
        <f>SUM(H12:H13)</f>
        <v>33</v>
      </c>
      <c r="I14" s="31">
        <f t="shared" si="0"/>
        <v>21</v>
      </c>
      <c r="J14" s="32">
        <f t="shared" si="0"/>
        <v>9</v>
      </c>
      <c r="K14" s="33">
        <f t="shared" si="0"/>
        <v>30</v>
      </c>
      <c r="L14" s="31">
        <f>SUM(L12:L13)</f>
        <v>42</v>
      </c>
      <c r="M14" s="32">
        <f t="shared" si="0"/>
        <v>21</v>
      </c>
      <c r="N14" s="33">
        <f>SUM(N12:N13)</f>
        <v>63</v>
      </c>
    </row>
    <row r="15" spans="1:14" s="1" customFormat="1" ht="13" x14ac:dyDescent="0.15">
      <c r="A15" s="15" t="s">
        <v>86</v>
      </c>
      <c r="B15" s="43"/>
      <c r="C15" s="43"/>
      <c r="D15" s="43"/>
      <c r="E15" s="43"/>
      <c r="F15" s="17"/>
      <c r="G15" s="18"/>
      <c r="H15" s="19"/>
      <c r="I15" s="17"/>
      <c r="J15" s="18"/>
      <c r="K15" s="19"/>
      <c r="L15" s="17"/>
      <c r="M15" s="18"/>
      <c r="N15" s="19"/>
    </row>
    <row r="16" spans="1:14" s="1" customFormat="1" ht="13" x14ac:dyDescent="0.15">
      <c r="A16" s="21" t="s">
        <v>29</v>
      </c>
      <c r="F16" s="22">
        <v>42</v>
      </c>
      <c r="G16" s="23">
        <v>66</v>
      </c>
      <c r="H16" s="24">
        <f>SUM(F16:G16)</f>
        <v>108</v>
      </c>
      <c r="I16" s="22">
        <v>48</v>
      </c>
      <c r="J16" s="23">
        <v>48</v>
      </c>
      <c r="K16" s="24">
        <f>SUM(I16:J16)</f>
        <v>96</v>
      </c>
      <c r="L16" s="22">
        <f t="shared" ref="L16:M18" si="1">SUM(F16,I16)</f>
        <v>90</v>
      </c>
      <c r="M16" s="23">
        <f t="shared" si="1"/>
        <v>114</v>
      </c>
      <c r="N16" s="24">
        <f t="shared" ref="N16:N18" si="2">SUM(L16:M16)</f>
        <v>204</v>
      </c>
    </row>
    <row r="17" spans="1:14" s="1" customFormat="1" ht="13" x14ac:dyDescent="0.15">
      <c r="A17" s="21" t="s">
        <v>30</v>
      </c>
      <c r="F17" s="22">
        <v>0</v>
      </c>
      <c r="G17" s="23">
        <v>27</v>
      </c>
      <c r="H17" s="24">
        <f t="shared" ref="H17" si="3">SUM(F17:G17)</f>
        <v>27</v>
      </c>
      <c r="I17" s="22">
        <v>0</v>
      </c>
      <c r="J17" s="23">
        <v>6</v>
      </c>
      <c r="K17" s="24">
        <f>SUM(I17:J17)</f>
        <v>6</v>
      </c>
      <c r="L17" s="22">
        <f t="shared" si="1"/>
        <v>0</v>
      </c>
      <c r="M17" s="23">
        <f t="shared" si="1"/>
        <v>33</v>
      </c>
      <c r="N17" s="24">
        <f t="shared" si="2"/>
        <v>33</v>
      </c>
    </row>
    <row r="18" spans="1:14" s="1" customFormat="1" ht="13" x14ac:dyDescent="0.15">
      <c r="A18" s="21" t="s">
        <v>31</v>
      </c>
      <c r="F18" s="22">
        <v>0</v>
      </c>
      <c r="G18" s="23">
        <v>363</v>
      </c>
      <c r="H18" s="24">
        <f>SUM(F18:G18)</f>
        <v>363</v>
      </c>
      <c r="I18" s="22">
        <v>0</v>
      </c>
      <c r="J18" s="23">
        <v>198</v>
      </c>
      <c r="K18" s="24">
        <f>SUM(I18:J18)</f>
        <v>198</v>
      </c>
      <c r="L18" s="22">
        <f t="shared" si="1"/>
        <v>0</v>
      </c>
      <c r="M18" s="23">
        <f t="shared" si="1"/>
        <v>561</v>
      </c>
      <c r="N18" s="24">
        <f t="shared" si="2"/>
        <v>561</v>
      </c>
    </row>
    <row r="19" spans="1:14" s="1" customFormat="1" ht="13" x14ac:dyDescent="0.15">
      <c r="A19" s="25" t="s">
        <v>81</v>
      </c>
      <c r="B19" s="26"/>
      <c r="C19" s="26"/>
      <c r="D19" s="26"/>
      <c r="E19" s="26"/>
      <c r="F19" s="31">
        <f>SUM(F16:F18)</f>
        <v>42</v>
      </c>
      <c r="G19" s="32">
        <f t="shared" ref="G19:M19" si="4">SUM(G16:G18)</f>
        <v>456</v>
      </c>
      <c r="H19" s="32">
        <f t="shared" si="4"/>
        <v>498</v>
      </c>
      <c r="I19" s="31">
        <f t="shared" si="4"/>
        <v>48</v>
      </c>
      <c r="J19" s="32">
        <f t="shared" si="4"/>
        <v>252</v>
      </c>
      <c r="K19" s="32">
        <f>SUM(K16:K18)</f>
        <v>300</v>
      </c>
      <c r="L19" s="31">
        <f t="shared" si="4"/>
        <v>90</v>
      </c>
      <c r="M19" s="32">
        <f t="shared" si="4"/>
        <v>708</v>
      </c>
      <c r="N19" s="33">
        <f>SUM(N16:N18)</f>
        <v>798</v>
      </c>
    </row>
    <row r="20" spans="1:14" s="30" customFormat="1" ht="13" x14ac:dyDescent="0.15">
      <c r="A20" s="35" t="s">
        <v>4</v>
      </c>
      <c r="B20" s="36"/>
      <c r="C20" s="36"/>
      <c r="D20" s="36"/>
      <c r="E20" s="36"/>
      <c r="F20" s="38">
        <f>SUM(F14,F19,F10)</f>
        <v>107</v>
      </c>
      <c r="G20" s="39">
        <f>SUM(G14,G19,G10)</f>
        <v>468</v>
      </c>
      <c r="H20" s="39">
        <f>SUM(H14,H19,H10)</f>
        <v>575</v>
      </c>
      <c r="I20" s="38">
        <f>SUM(I14,I19,I10)</f>
        <v>77</v>
      </c>
      <c r="J20" s="39">
        <f t="shared" ref="J20:N20" si="5">SUM(J14,J19,J10)</f>
        <v>261</v>
      </c>
      <c r="K20" s="39">
        <f t="shared" si="5"/>
        <v>338</v>
      </c>
      <c r="L20" s="38">
        <f>SUM(L14,L19,L10)</f>
        <v>184</v>
      </c>
      <c r="M20" s="39">
        <f t="shared" si="5"/>
        <v>729</v>
      </c>
      <c r="N20" s="40">
        <f t="shared" si="5"/>
        <v>913</v>
      </c>
    </row>
  </sheetData>
  <mergeCells count="7">
    <mergeCell ref="A2:N2"/>
    <mergeCell ref="A3:N3"/>
    <mergeCell ref="A4:N4"/>
    <mergeCell ref="A5:N5"/>
    <mergeCell ref="F7:H7"/>
    <mergeCell ref="I7:K7"/>
    <mergeCell ref="L7:N7"/>
  </mergeCells>
  <printOptions horizontalCentered="1"/>
  <pageMargins left="0.5" right="0.5" top="0.7" bottom="0.5" header="0.3" footer="0.3"/>
  <pageSetup orientation="landscape" r:id="rId1"/>
  <headerFooter>
    <oddFooter>&amp;LInstitutional Research and Reporting&amp;RUpdated: 09/26/2023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NOC</vt:lpstr>
      <vt:lpstr>Tulsa</vt:lpstr>
      <vt:lpstr>EC - LSTD</vt:lpstr>
      <vt:lpstr>EC - CIDL</vt:lpstr>
      <vt:lpstr>NOC!Print_Titles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Kellianne E.</dc:creator>
  <cp:lastModifiedBy>Quinn, Alex J.</cp:lastModifiedBy>
  <cp:lastPrinted>2023-09-27T20:52:26Z</cp:lastPrinted>
  <dcterms:created xsi:type="dcterms:W3CDTF">2023-09-25T21:27:32Z</dcterms:created>
  <dcterms:modified xsi:type="dcterms:W3CDTF">2024-10-30T21:00:10Z</dcterms:modified>
</cp:coreProperties>
</file>